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<sst xmlns="http://schemas.openxmlformats.org/spreadsheetml/2006/main" count="108" uniqueCount="81">
  <si>
    <t>2020-2021学年综合测评学年报表</t>
  </si>
  <si>
    <t>学院：轨道交通学院                     班级：20城运2班                          班级人数：61                                                 日期：   2021 年  9  月  12  日</t>
  </si>
  <si>
    <t>学号</t>
  </si>
  <si>
    <t>姓名</t>
  </si>
  <si>
    <t>第一学期</t>
  </si>
  <si>
    <t>第二学期</t>
  </si>
  <si>
    <t>学年</t>
  </si>
  <si>
    <t>学习分</t>
  </si>
  <si>
    <t>名次</t>
  </si>
  <si>
    <t>品德分</t>
  </si>
  <si>
    <t>附加分</t>
  </si>
  <si>
    <t>综合分</t>
  </si>
  <si>
    <t>备注</t>
  </si>
  <si>
    <t>叶金菁</t>
  </si>
  <si>
    <t>转入</t>
  </si>
  <si>
    <t>吴洁纯</t>
  </si>
  <si>
    <t>黄晓如</t>
  </si>
  <si>
    <t>张颖欣</t>
  </si>
  <si>
    <t>李静</t>
  </si>
  <si>
    <t>魏丹妮</t>
  </si>
  <si>
    <t>林汝翘</t>
  </si>
  <si>
    <t>江欣颖</t>
  </si>
  <si>
    <t>林楚然</t>
  </si>
  <si>
    <t>罗育鑫</t>
  </si>
  <si>
    <t>朱海林</t>
  </si>
  <si>
    <t>骆晓旋</t>
  </si>
  <si>
    <t>钟咏欣</t>
  </si>
  <si>
    <t>张俊龙</t>
  </si>
  <si>
    <t>周满莹</t>
  </si>
  <si>
    <t>杨荏丰</t>
  </si>
  <si>
    <t>袁富道</t>
  </si>
  <si>
    <t>王颖怡</t>
  </si>
  <si>
    <t>罗漪</t>
  </si>
  <si>
    <t>梁云逸</t>
  </si>
  <si>
    <t>陈嘉嘉</t>
  </si>
  <si>
    <t>林炳权</t>
  </si>
  <si>
    <t>张耀宇</t>
  </si>
  <si>
    <t>曾泉桂</t>
  </si>
  <si>
    <t>吴天翔</t>
  </si>
  <si>
    <t>曾山石</t>
  </si>
  <si>
    <t>蔡晓艳</t>
  </si>
  <si>
    <t>何柳</t>
  </si>
  <si>
    <t>张贝仪</t>
  </si>
  <si>
    <t>苏嘉乐</t>
  </si>
  <si>
    <t>曹宇</t>
  </si>
  <si>
    <t>古丽米热·艾合买提</t>
  </si>
  <si>
    <t>冯珏妍</t>
  </si>
  <si>
    <t>杨银璇</t>
  </si>
  <si>
    <t>林上鸿</t>
  </si>
  <si>
    <t>毛林珍</t>
  </si>
  <si>
    <t>梁锐</t>
  </si>
  <si>
    <t>郑秀之</t>
  </si>
  <si>
    <t>黄心彦</t>
  </si>
  <si>
    <t>徐颖琳</t>
  </si>
  <si>
    <t>刘梦洁</t>
  </si>
  <si>
    <t>黄梓墨</t>
  </si>
  <si>
    <t>姚晓岚</t>
  </si>
  <si>
    <t>张桐菁</t>
  </si>
  <si>
    <t>刘心怡</t>
  </si>
  <si>
    <t>王娃妮</t>
  </si>
  <si>
    <t>吴宗芳</t>
  </si>
  <si>
    <t>黄家忠</t>
  </si>
  <si>
    <t>刘星月</t>
  </si>
  <si>
    <t>廖珮怡</t>
  </si>
  <si>
    <t>周智慧</t>
  </si>
  <si>
    <t>方燕</t>
  </si>
  <si>
    <t>招智轩</t>
  </si>
  <si>
    <t>何玉娇</t>
  </si>
  <si>
    <t>陈春娜</t>
  </si>
  <si>
    <t>何志炀</t>
  </si>
  <si>
    <t>唐贝妮</t>
  </si>
  <si>
    <t>刘耿龙</t>
  </si>
  <si>
    <t>邓惠婷</t>
  </si>
  <si>
    <t>简健勇</t>
  </si>
  <si>
    <t>王宇轩</t>
  </si>
  <si>
    <t>班长：</t>
  </si>
  <si>
    <t>书记：</t>
  </si>
  <si>
    <t>班主任：</t>
  </si>
  <si>
    <t>马创杰</t>
  </si>
  <si>
    <t>二级学院：</t>
  </si>
  <si>
    <t>轨道交通学院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</si>
</sst>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26">
    <font>
      <sz val="12"/>
      <name val="宋体"/>
      <charset val="134"/>
    </font>
    <font>
      <sz val="12"/>
      <color indexed="10"/>
      <name val="宋体"/>
      <charset val="134"/>
    </font>
    <font>
      <sz val="14"/>
      <name val="宋体"/>
      <charset val="134"/>
    </font>
    <font>
      <sz val="11"/>
      <name val="宋体"/>
      <charset val="134"/>
    </font>
    <font>
      <sz val="12"/>
      <color indexed="8"/>
      <name val="Arial"/>
      <charset val="0"/>
    </font>
    <font>
      <sz val="11"/>
      <name val="宋体"/>
      <charset val="134"/>
      <scheme val="minor"/>
    </font>
    <font>
      <sz val="10"/>
      <name val="宋体"/>
      <charset val="134"/>
    </font>
    <font>
      <b/>
      <sz val="11"/>
      <color indexed="9"/>
      <name val="宋体"/>
      <charset val="134"/>
    </font>
    <font>
      <sz val="11"/>
      <color indexed="62"/>
      <name val="宋体"/>
      <charset val="134"/>
    </font>
    <font>
      <sz val="11"/>
      <color indexed="8"/>
      <name val="宋体"/>
      <charset val="134"/>
    </font>
    <font>
      <b/>
      <sz val="11"/>
      <color indexed="52"/>
      <name val="宋体"/>
      <charset val="134"/>
    </font>
    <font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1"/>
      <color indexed="63"/>
      <name val="宋体"/>
      <charset val="134"/>
    </font>
    <font>
      <u/>
      <sz val="12"/>
      <color indexed="36"/>
      <name val="宋体"/>
      <charset val="134"/>
    </font>
    <font>
      <sz val="11"/>
      <color indexed="20"/>
      <name val="宋体"/>
      <charset val="134"/>
    </font>
    <font>
      <u/>
      <sz val="12"/>
      <color indexed="12"/>
      <name val="宋体"/>
      <charset val="134"/>
    </font>
    <font>
      <sz val="11"/>
      <color indexed="60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17">
    <xf numFmtId="0" fontId="0" fillId="0" borderId="0"/>
    <xf numFmtId="42" fontId="0" fillId="0" borderId="0" applyFont="0" applyFill="0" applyBorder="0" applyAlignment="0" applyProtection="0"/>
    <xf numFmtId="0" fontId="9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6" borderId="18" applyNumberFormat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9" fillId="12" borderId="0" applyNumberFormat="0" applyBorder="0" applyAlignment="0" applyProtection="0">
      <alignment vertical="center"/>
    </xf>
    <xf numFmtId="0" fontId="10" fillId="6" borderId="14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1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0" fillId="8" borderId="15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6" borderId="18" applyNumberFormat="0" applyAlignment="0" applyProtection="0">
      <alignment vertical="center"/>
    </xf>
    <xf numFmtId="0" fontId="10" fillId="6" borderId="14" applyNumberFormat="0" applyAlignment="0" applyProtection="0">
      <alignment vertical="center"/>
    </xf>
    <xf numFmtId="0" fontId="7" fillId="2" borderId="13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6" borderId="18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6" borderId="18" applyNumberFormat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6" borderId="18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6" borderId="14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6" borderId="14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0" fillId="6" borderId="14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2" borderId="13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2" borderId="13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7" fillId="2" borderId="13" applyNumberFormat="0" applyAlignment="0" applyProtection="0">
      <alignment vertical="center"/>
    </xf>
    <xf numFmtId="0" fontId="7" fillId="2" borderId="13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0" fontId="8" fillId="3" borderId="14" applyNumberFormat="0" applyAlignment="0" applyProtection="0">
      <alignment vertical="center"/>
    </xf>
    <xf numFmtId="0" fontId="8" fillId="3" borderId="14" applyNumberFormat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0" fillId="8" borderId="15" applyNumberFormat="0" applyFont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176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NumberFormat="1" applyFont="1" applyFill="1" applyBorder="1" applyAlignment="1">
      <alignment horizontal="center"/>
    </xf>
    <xf numFmtId="0" fontId="0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176" fontId="0" fillId="0" borderId="4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76" fontId="6" fillId="0" borderId="4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176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6" fontId="0" fillId="0" borderId="5" xfId="0" applyNumberFormat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217">
    <cellStyle name="常规" xfId="0" builtinId="0"/>
    <cellStyle name="货币[0]" xfId="1" builtinId="7"/>
    <cellStyle name="20% - 强调文字颜色 1 2" xfId="2"/>
    <cellStyle name="20% - 强调文字颜色 3" xfId="3" builtinId="38"/>
    <cellStyle name="输出 3" xfId="4"/>
    <cellStyle name="链接单元格 5" xfId="5"/>
    <cellStyle name="输入" xfId="6" builtinId="20"/>
    <cellStyle name="货币" xfId="7" builtinId="4"/>
    <cellStyle name="千位分隔[0]" xfId="8" builtinId="6"/>
    <cellStyle name="40% - 强调文字颜色 3" xfId="9" builtinId="39"/>
    <cellStyle name="计算 2" xfId="10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60% - 强调文字颜色 2 3" xfId="18"/>
    <cellStyle name="20% - 强调文字颜色 4 5" xfId="19"/>
    <cellStyle name="警告文本" xfId="20" builtinId="11"/>
    <cellStyle name="注释 5" xfId="21"/>
    <cellStyle name="60% - 强调文字颜色 2" xfId="22" builtinId="36"/>
    <cellStyle name="标题 4" xfId="23" builtinId="19"/>
    <cellStyle name="标题" xfId="24" builtinId="15"/>
    <cellStyle name="解释性文本" xfId="25" builtinId="53"/>
    <cellStyle name="标题 1" xfId="26" builtinId="16"/>
    <cellStyle name="标题 2" xfId="27" builtinId="17"/>
    <cellStyle name="60% - 强调文字颜色 1" xfId="28" builtinId="32"/>
    <cellStyle name="标题 3" xfId="29" builtinId="18"/>
    <cellStyle name="60% - 强调文字颜色 4" xfId="30" builtinId="44"/>
    <cellStyle name="输出" xfId="31" builtinId="21"/>
    <cellStyle name="计算" xfId="32" builtinId="22"/>
    <cellStyle name="检查单元格" xfId="33" builtinId="23"/>
    <cellStyle name="40% - 强调文字颜色 4 2" xfId="34"/>
    <cellStyle name="好 2" xfId="35"/>
    <cellStyle name="20% - 强调文字颜色 1 5" xfId="36"/>
    <cellStyle name="20% - 强调文字颜色 6" xfId="37" builtinId="50"/>
    <cellStyle name="强调文字颜色 2" xfId="38" builtinId="33"/>
    <cellStyle name="链接单元格" xfId="39" builtinId="24"/>
    <cellStyle name="20% - 强调文字颜色 2 3" xfId="40"/>
    <cellStyle name="汇总" xfId="41" builtinId="25"/>
    <cellStyle name="40% - 强调文字颜色 6 5" xfId="42"/>
    <cellStyle name="好" xfId="43" builtinId="26"/>
    <cellStyle name="适中" xfId="44" builtinId="28"/>
    <cellStyle name="20% - 强调文字颜色 3 3" xfId="45"/>
    <cellStyle name="20% - 强调文字颜色 1 4" xfId="46"/>
    <cellStyle name="20% - 强调文字颜色 5" xfId="47" builtinId="46"/>
    <cellStyle name="输出 5" xfId="48"/>
    <cellStyle name="强调文字颜色 1" xfId="49" builtinId="29"/>
    <cellStyle name="链接单元格 3" xfId="50"/>
    <cellStyle name="20% - 强调文字颜色 1" xfId="51" builtinId="30"/>
    <cellStyle name="40% - 强调文字颜色 1" xfId="52" builtinId="31"/>
    <cellStyle name="输出 2" xfId="53"/>
    <cellStyle name="链接单元格 4" xfId="54"/>
    <cellStyle name="20% - 强调文字颜色 2" xfId="55" builtinId="34"/>
    <cellStyle name="40% - 强调文字颜色 2" xfId="56" builtinId="35"/>
    <cellStyle name="强调文字颜色 3" xfId="57" builtinId="37"/>
    <cellStyle name="强调文字颜色 4" xfId="58" builtinId="41"/>
    <cellStyle name="输出 4" xfId="59"/>
    <cellStyle name="20% - 强调文字颜色 4" xfId="60" builtinId="42"/>
    <cellStyle name="计算 3" xfId="61"/>
    <cellStyle name="40% - 强调文字颜色 4" xfId="62" builtinId="43"/>
    <cellStyle name="强调文字颜色 5" xfId="63" builtinId="45"/>
    <cellStyle name="计算 4" xfId="64"/>
    <cellStyle name="40% - 强调文字颜色 5" xfId="65" builtinId="47"/>
    <cellStyle name="60% - 强调文字颜色 5" xfId="66" builtinId="48"/>
    <cellStyle name="强调文字颜色 6" xfId="67" builtinId="49"/>
    <cellStyle name="适中 2" xfId="68"/>
    <cellStyle name="计算 5" xfId="69"/>
    <cellStyle name="40% - 强调文字颜色 6" xfId="70" builtinId="51"/>
    <cellStyle name="60% - 强调文字颜色 6" xfId="71" builtinId="52"/>
    <cellStyle name="20% - 强调文字颜色 1 3" xfId="72"/>
    <cellStyle name="20% - 强调文字颜色 2 2" xfId="73"/>
    <cellStyle name="20% - 强调文字颜色 2 4" xfId="74"/>
    <cellStyle name="20% - 强调文字颜色 2 5" xfId="75"/>
    <cellStyle name="20% - 强调文字颜色 3 2" xfId="76"/>
    <cellStyle name="60% - 强调文字颜色 1 2" xfId="77"/>
    <cellStyle name="20% - 强调文字颜色 3 4" xfId="78"/>
    <cellStyle name="60% - 强调文字颜色 1 3" xfId="79"/>
    <cellStyle name="20% - 强调文字颜色 3 5" xfId="80"/>
    <cellStyle name="常规 3" xfId="81"/>
    <cellStyle name="20% - 强调文字颜色 4 2" xfId="82"/>
    <cellStyle name="常规 4" xfId="83"/>
    <cellStyle name="20% - 强调文字颜色 4 3" xfId="84"/>
    <cellStyle name="常规 5" xfId="85"/>
    <cellStyle name="60% - 强调文字颜色 2 2" xfId="86"/>
    <cellStyle name="20% - 强调文字颜色 4 4" xfId="87"/>
    <cellStyle name="20% - 强调文字颜色 5 2" xfId="88"/>
    <cellStyle name="20% - 强调文字颜色 5 3" xfId="89"/>
    <cellStyle name="60% - 强调文字颜色 3 2" xfId="90"/>
    <cellStyle name="20% - 强调文字颜色 5 4" xfId="91"/>
    <cellStyle name="60% - 强调文字颜色 3 3" xfId="92"/>
    <cellStyle name="20% - 强调文字颜色 5 5" xfId="93"/>
    <cellStyle name="20% - 强调文字颜色 6 2" xfId="94"/>
    <cellStyle name="20% - 强调文字颜色 6 3" xfId="95"/>
    <cellStyle name="60% - 强调文字颜色 4 2" xfId="96"/>
    <cellStyle name="20% - 强调文字颜色 6 4" xfId="97"/>
    <cellStyle name="60% - 强调文字颜色 4 3" xfId="98"/>
    <cellStyle name="20% - 强调文字颜色 6 5" xfId="99"/>
    <cellStyle name="40% - 强调文字颜色 1 2" xfId="100"/>
    <cellStyle name="40% - 强调文字颜色 1 3" xfId="101"/>
    <cellStyle name="40% - 强调文字颜色 1 4" xfId="102"/>
    <cellStyle name="40% - 强调文字颜色 1 5" xfId="103"/>
    <cellStyle name="40% - 强调文字颜色 2 2" xfId="104"/>
    <cellStyle name="40% - 强调文字颜色 2 3" xfId="105"/>
    <cellStyle name="40% - 强调文字颜色 2 4" xfId="106"/>
    <cellStyle name="40% - 强调文字颜色 2 5" xfId="107"/>
    <cellStyle name="40% - 强调文字颜色 3 2" xfId="108"/>
    <cellStyle name="40% - 强调文字颜色 3 3" xfId="109"/>
    <cellStyle name="40% - 强调文字颜色 3 4" xfId="110"/>
    <cellStyle name="40% - 强调文字颜色 3 5" xfId="111"/>
    <cellStyle name="40% - 强调文字颜色 4 3" xfId="112"/>
    <cellStyle name="40% - 强调文字颜色 4 4" xfId="113"/>
    <cellStyle name="40% - 强调文字颜色 4 5" xfId="114"/>
    <cellStyle name="40% - 强调文字颜色 5 2" xfId="115"/>
    <cellStyle name="40% - 强调文字颜色 5 3" xfId="116"/>
    <cellStyle name="40% - 强调文字颜色 5 4" xfId="117"/>
    <cellStyle name="40% - 强调文字颜色 5 5" xfId="118"/>
    <cellStyle name="40% - 强调文字颜色 6 2" xfId="119"/>
    <cellStyle name="40% - 强调文字颜色 6 3" xfId="120"/>
    <cellStyle name="40% - 强调文字颜色 6 4" xfId="121"/>
    <cellStyle name="60% - 强调文字颜色 1 4" xfId="122"/>
    <cellStyle name="60% - 强调文字颜色 1 5" xfId="123"/>
    <cellStyle name="60% - 强调文字颜色 2 4" xfId="124"/>
    <cellStyle name="60% - 强调文字颜色 2 5" xfId="125"/>
    <cellStyle name="60% - 强调文字颜色 3 4" xfId="126"/>
    <cellStyle name="60% - 强调文字颜色 3 5" xfId="127"/>
    <cellStyle name="60% - 强调文字颜色 4 4" xfId="128"/>
    <cellStyle name="60% - 强调文字颜色 4 5" xfId="129"/>
    <cellStyle name="60% - 强调文字颜色 5 2" xfId="130"/>
    <cellStyle name="60% - 强调文字颜色 5 3" xfId="131"/>
    <cellStyle name="60% - 强调文字颜色 5 4" xfId="132"/>
    <cellStyle name="60% - 强调文字颜色 5 5" xfId="133"/>
    <cellStyle name="60% - 强调文字颜色 6 2" xfId="134"/>
    <cellStyle name="60% - 强调文字颜色 6 3" xfId="135"/>
    <cellStyle name="60% - 强调文字颜色 6 4" xfId="136"/>
    <cellStyle name="60% - 强调文字颜色 6 5" xfId="137"/>
    <cellStyle name="标题 1 2" xfId="138"/>
    <cellStyle name="标题 1 3" xfId="139"/>
    <cellStyle name="标题 1 4" xfId="140"/>
    <cellStyle name="标题 1 5" xfId="141"/>
    <cellStyle name="标题 2 2" xfId="142"/>
    <cellStyle name="标题 2 3" xfId="143"/>
    <cellStyle name="标题 2 4" xfId="144"/>
    <cellStyle name="标题 2 5" xfId="145"/>
    <cellStyle name="标题 3 2" xfId="146"/>
    <cellStyle name="标题 3 3" xfId="147"/>
    <cellStyle name="标题 3 4" xfId="148"/>
    <cellStyle name="标题 3 5" xfId="149"/>
    <cellStyle name="标题 4 2" xfId="150"/>
    <cellStyle name="标题 4 3" xfId="151"/>
    <cellStyle name="检查单元格 2" xfId="152"/>
    <cellStyle name="标题 4 4" xfId="153"/>
    <cellStyle name="检查单元格 3" xfId="154"/>
    <cellStyle name="标题 4 5" xfId="155"/>
    <cellStyle name="标题 5" xfId="156"/>
    <cellStyle name="标题 6" xfId="157"/>
    <cellStyle name="标题 7" xfId="158"/>
    <cellStyle name="标题 8" xfId="159"/>
    <cellStyle name="解释性文本 5" xfId="160"/>
    <cellStyle name="差 2" xfId="161"/>
    <cellStyle name="差 3" xfId="162"/>
    <cellStyle name="差 4" xfId="163"/>
    <cellStyle name="差 5" xfId="164"/>
    <cellStyle name="常规 2" xfId="165"/>
    <cellStyle name="好 3" xfId="166"/>
    <cellStyle name="好 4" xfId="167"/>
    <cellStyle name="好 5" xfId="168"/>
    <cellStyle name="汇总 2" xfId="169"/>
    <cellStyle name="汇总 3" xfId="170"/>
    <cellStyle name="汇总 4" xfId="171"/>
    <cellStyle name="汇总 5" xfId="172"/>
    <cellStyle name="检查单元格 4" xfId="173"/>
    <cellStyle name="检查单元格 5" xfId="174"/>
    <cellStyle name="解释性文本 2" xfId="175"/>
    <cellStyle name="解释性文本 3" xfId="176"/>
    <cellStyle name="解释性文本 4" xfId="177"/>
    <cellStyle name="警告文本 2" xfId="178"/>
    <cellStyle name="警告文本 3" xfId="179"/>
    <cellStyle name="警告文本 4" xfId="180"/>
    <cellStyle name="警告文本 5" xfId="181"/>
    <cellStyle name="链接单元格 2" xfId="182"/>
    <cellStyle name="强调文字颜色 1 2" xfId="183"/>
    <cellStyle name="强调文字颜色 1 3" xfId="184"/>
    <cellStyle name="强调文字颜色 1 4" xfId="185"/>
    <cellStyle name="强调文字颜色 1 5" xfId="186"/>
    <cellStyle name="强调文字颜色 2 2" xfId="187"/>
    <cellStyle name="强调文字颜色 2 3" xfId="188"/>
    <cellStyle name="强调文字颜色 2 4" xfId="189"/>
    <cellStyle name="强调文字颜色 2 5" xfId="190"/>
    <cellStyle name="强调文字颜色 3 2" xfId="191"/>
    <cellStyle name="强调文字颜色 3 3" xfId="192"/>
    <cellStyle name="强调文字颜色 3 4" xfId="193"/>
    <cellStyle name="强调文字颜色 3 5" xfId="194"/>
    <cellStyle name="强调文字颜色 4 2" xfId="195"/>
    <cellStyle name="强调文字颜色 4 3" xfId="196"/>
    <cellStyle name="强调文字颜色 4 4" xfId="197"/>
    <cellStyle name="输入 2" xfId="198"/>
    <cellStyle name="强调文字颜色 4 5" xfId="199"/>
    <cellStyle name="强调文字颜色 5 2" xfId="200"/>
    <cellStyle name="强调文字颜色 5 3" xfId="201"/>
    <cellStyle name="强调文字颜色 5 4" xfId="202"/>
    <cellStyle name="强调文字颜色 5 5" xfId="203"/>
    <cellStyle name="强调文字颜色 6 2" xfId="204"/>
    <cellStyle name="强调文字颜色 6 3" xfId="205"/>
    <cellStyle name="强调文字颜色 6 4" xfId="206"/>
    <cellStyle name="强调文字颜色 6 5" xfId="207"/>
    <cellStyle name="适中 3" xfId="208"/>
    <cellStyle name="适中 4" xfId="209"/>
    <cellStyle name="适中 5" xfId="210"/>
    <cellStyle name="输入 3" xfId="211"/>
    <cellStyle name="输入 4" xfId="212"/>
    <cellStyle name="输入 5" xfId="213"/>
    <cellStyle name="注释 2" xfId="214"/>
    <cellStyle name="注释 3" xfId="215"/>
    <cellStyle name="注释 4" xfId="216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67"/>
  <sheetViews>
    <sheetView tabSelected="1" zoomScaleSheetLayoutView="60" topLeftCell="E1" workbookViewId="0">
      <selection activeCell="T66" sqref="T66:AA67"/>
    </sheetView>
  </sheetViews>
  <sheetFormatPr defaultColWidth="8.8" defaultRowHeight="20.1" customHeight="1"/>
  <cols>
    <col min="1" max="1" width="12.8" style="3"/>
    <col min="2" max="2" width="10.875" style="3" customWidth="1"/>
    <col min="3" max="3" width="7.875" style="4" customWidth="1"/>
    <col min="4" max="4" width="7.375" style="3" customWidth="1"/>
    <col min="5" max="5" width="7.75" style="3" customWidth="1"/>
    <col min="6" max="8" width="7.25" style="3" customWidth="1"/>
    <col min="9" max="9" width="8.125" style="5" customWidth="1"/>
    <col min="10" max="10" width="7.375" style="3" customWidth="1"/>
    <col min="11" max="11" width="7.75" style="5" customWidth="1"/>
    <col min="12" max="12" width="8" style="3" customWidth="1"/>
    <col min="13" max="13" width="7.875" style="3" customWidth="1"/>
    <col min="14" max="16" width="6.25" style="3" customWidth="1"/>
    <col min="17" max="17" width="7.375" style="5" customWidth="1"/>
    <col min="18" max="18" width="6.75" style="3" customWidth="1"/>
    <col min="19" max="19" width="7.875" style="5" customWidth="1"/>
    <col min="20" max="20" width="6.75" style="3" customWidth="1"/>
    <col min="21" max="21" width="8.75" style="5" customWidth="1"/>
    <col min="22" max="24" width="7.25" style="3" customWidth="1"/>
    <col min="25" max="25" width="9" style="5" customWidth="1"/>
    <col min="26" max="26" width="6.75" style="3" customWidth="1"/>
    <col min="27" max="32" width="9" style="3"/>
    <col min="33" max="16384" width="8.8" style="3"/>
  </cols>
  <sheetData>
    <row r="1" s="1" customFormat="1" ht="30.75" customHeight="1" spans="1:27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6"/>
    </row>
    <row r="2" s="2" customFormat="1" ht="24" customHeight="1" spans="1:27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27"/>
    </row>
    <row r="3" s="2" customFormat="1" ht="29.25" customHeight="1" spans="1:27">
      <c r="A3" s="10" t="s">
        <v>2</v>
      </c>
      <c r="B3" s="10" t="s">
        <v>3</v>
      </c>
      <c r="C3" s="11" t="s">
        <v>4</v>
      </c>
      <c r="D3" s="10"/>
      <c r="E3" s="10"/>
      <c r="F3" s="10"/>
      <c r="G3" s="10"/>
      <c r="H3" s="10"/>
      <c r="I3" s="11"/>
      <c r="J3" s="10"/>
      <c r="K3" s="13" t="s">
        <v>5</v>
      </c>
      <c r="L3" s="12"/>
      <c r="M3" s="12"/>
      <c r="N3" s="12"/>
      <c r="O3" s="12"/>
      <c r="P3" s="12"/>
      <c r="Q3" s="13"/>
      <c r="R3" s="12"/>
      <c r="S3" s="12" t="s">
        <v>6</v>
      </c>
      <c r="T3" s="12"/>
      <c r="U3" s="12"/>
      <c r="V3" s="12"/>
      <c r="W3" s="12"/>
      <c r="X3" s="12"/>
      <c r="Y3" s="12"/>
      <c r="Z3" s="12"/>
      <c r="AA3" s="12"/>
    </row>
    <row r="4" s="2" customFormat="1" customHeight="1" spans="1:27">
      <c r="A4" s="12"/>
      <c r="B4" s="12"/>
      <c r="C4" s="13" t="s">
        <v>7</v>
      </c>
      <c r="D4" s="12" t="s">
        <v>8</v>
      </c>
      <c r="E4" s="10" t="s">
        <v>9</v>
      </c>
      <c r="F4" s="10" t="s">
        <v>8</v>
      </c>
      <c r="G4" s="10" t="s">
        <v>10</v>
      </c>
      <c r="H4" s="10" t="s">
        <v>8</v>
      </c>
      <c r="I4" s="11" t="s">
        <v>11</v>
      </c>
      <c r="J4" s="10" t="s">
        <v>8</v>
      </c>
      <c r="K4" s="13" t="s">
        <v>7</v>
      </c>
      <c r="L4" s="12" t="s">
        <v>8</v>
      </c>
      <c r="M4" s="12" t="s">
        <v>9</v>
      </c>
      <c r="N4" s="12" t="s">
        <v>8</v>
      </c>
      <c r="O4" s="12" t="s">
        <v>10</v>
      </c>
      <c r="P4" s="12" t="s">
        <v>8</v>
      </c>
      <c r="Q4" s="13" t="s">
        <v>11</v>
      </c>
      <c r="R4" s="12" t="s">
        <v>8</v>
      </c>
      <c r="S4" s="13" t="s">
        <v>7</v>
      </c>
      <c r="T4" s="12" t="s">
        <v>8</v>
      </c>
      <c r="U4" s="13" t="s">
        <v>9</v>
      </c>
      <c r="V4" s="12" t="s">
        <v>8</v>
      </c>
      <c r="W4" s="12" t="s">
        <v>10</v>
      </c>
      <c r="X4" s="12" t="s">
        <v>8</v>
      </c>
      <c r="Y4" s="13" t="s">
        <v>11</v>
      </c>
      <c r="Z4" s="12" t="s">
        <v>8</v>
      </c>
      <c r="AA4" s="24" t="s">
        <v>12</v>
      </c>
    </row>
    <row r="5" customHeight="1" spans="1:27">
      <c r="A5" s="14">
        <v>2013108312</v>
      </c>
      <c r="B5" s="14" t="s">
        <v>13</v>
      </c>
      <c r="C5" s="15">
        <v>0</v>
      </c>
      <c r="D5" s="16">
        <v>0</v>
      </c>
      <c r="E5" s="15">
        <v>0</v>
      </c>
      <c r="F5" s="16">
        <v>0</v>
      </c>
      <c r="G5" s="15">
        <v>0</v>
      </c>
      <c r="H5" s="16">
        <v>0</v>
      </c>
      <c r="I5" s="15">
        <v>0</v>
      </c>
      <c r="J5" s="16">
        <v>0</v>
      </c>
      <c r="K5" s="23">
        <v>71.57</v>
      </c>
      <c r="L5" s="24">
        <v>46</v>
      </c>
      <c r="M5" s="23">
        <v>72</v>
      </c>
      <c r="N5" s="24">
        <f>RANK(M:M,M:M)</f>
        <v>50</v>
      </c>
      <c r="O5" s="21">
        <v>0.2</v>
      </c>
      <c r="P5" s="12">
        <f>RANK(O5,O:O)</f>
        <v>48</v>
      </c>
      <c r="Q5" s="23">
        <v>71.9</v>
      </c>
      <c r="R5" s="12">
        <f>RANK(Q5,Q:Q)</f>
        <v>50</v>
      </c>
      <c r="S5" s="23">
        <v>71.57</v>
      </c>
      <c r="T5" s="12">
        <f>RANK(S5,S:S,0)</f>
        <v>48</v>
      </c>
      <c r="U5" s="23">
        <v>72</v>
      </c>
      <c r="V5" s="12">
        <f>RANK(U5,U:U,0)</f>
        <v>51</v>
      </c>
      <c r="W5" s="21">
        <v>0.2</v>
      </c>
      <c r="X5" s="12">
        <f>RANK(W5,W:W,0)</f>
        <v>47</v>
      </c>
      <c r="Y5" s="23">
        <v>71.9</v>
      </c>
      <c r="Z5" s="12">
        <f>RANK(Y5,$Y$5:$Y$65)</f>
        <v>52</v>
      </c>
      <c r="AA5" s="24" t="s">
        <v>14</v>
      </c>
    </row>
    <row r="6" customHeight="1" spans="1:27">
      <c r="A6" s="14">
        <v>2013108326</v>
      </c>
      <c r="B6" s="14" t="s">
        <v>15</v>
      </c>
      <c r="C6" s="15">
        <v>0</v>
      </c>
      <c r="D6" s="16">
        <v>0</v>
      </c>
      <c r="E6" s="15">
        <v>0</v>
      </c>
      <c r="F6" s="16">
        <v>0</v>
      </c>
      <c r="G6" s="15">
        <v>0</v>
      </c>
      <c r="H6" s="16">
        <v>0</v>
      </c>
      <c r="I6" s="15">
        <v>0</v>
      </c>
      <c r="J6" s="16">
        <v>0</v>
      </c>
      <c r="K6" s="23">
        <v>73.14</v>
      </c>
      <c r="L6" s="24">
        <v>41</v>
      </c>
      <c r="M6" s="23">
        <v>70</v>
      </c>
      <c r="N6" s="24">
        <f>RANK(M:M,M:M)</f>
        <v>55</v>
      </c>
      <c r="O6" s="21">
        <v>0.2</v>
      </c>
      <c r="P6" s="12">
        <f>RANK(O6,O:O)</f>
        <v>48</v>
      </c>
      <c r="Q6" s="23">
        <v>72.4</v>
      </c>
      <c r="R6" s="12">
        <f>RANK(Q6,Q:Q)</f>
        <v>48</v>
      </c>
      <c r="S6" s="23">
        <v>73.14</v>
      </c>
      <c r="T6" s="12">
        <f>RANK(S6,S:S,0)</f>
        <v>45</v>
      </c>
      <c r="U6" s="23">
        <v>70</v>
      </c>
      <c r="V6" s="12">
        <f t="shared" ref="V6:V37" si="0">RANK(U6,U:U,0)</f>
        <v>56</v>
      </c>
      <c r="W6" s="21">
        <v>0.2</v>
      </c>
      <c r="X6" s="12">
        <f t="shared" ref="X6:X37" si="1">RANK(W6,W:W,0)</f>
        <v>47</v>
      </c>
      <c r="Y6" s="23">
        <v>72.4</v>
      </c>
      <c r="Z6" s="12">
        <f t="shared" ref="Z6:Z37" si="2">RANK(Y6,$Y$5:$Y$65)</f>
        <v>50</v>
      </c>
      <c r="AA6" s="24" t="s">
        <v>14</v>
      </c>
    </row>
    <row r="7" customHeight="1" spans="1:27">
      <c r="A7" s="14">
        <v>2013108346</v>
      </c>
      <c r="B7" s="14" t="s">
        <v>16</v>
      </c>
      <c r="C7" s="15">
        <v>0</v>
      </c>
      <c r="D7" s="16">
        <v>0</v>
      </c>
      <c r="E7" s="15">
        <v>0</v>
      </c>
      <c r="F7" s="16">
        <v>0</v>
      </c>
      <c r="G7" s="15">
        <v>0</v>
      </c>
      <c r="H7" s="16">
        <v>0</v>
      </c>
      <c r="I7" s="15">
        <v>0</v>
      </c>
      <c r="J7" s="16">
        <v>0</v>
      </c>
      <c r="K7" s="23">
        <v>77.29</v>
      </c>
      <c r="L7" s="24">
        <v>25</v>
      </c>
      <c r="M7" s="23">
        <v>71</v>
      </c>
      <c r="N7" s="24">
        <f>RANK(M:M,M:M)</f>
        <v>53</v>
      </c>
      <c r="O7" s="21">
        <v>0.7</v>
      </c>
      <c r="P7" s="12">
        <f>RANK(O7,O:O)</f>
        <v>25</v>
      </c>
      <c r="Q7" s="23">
        <v>76.1</v>
      </c>
      <c r="R7" s="12">
        <f>RANK(Q7,Q:Q)</f>
        <v>34</v>
      </c>
      <c r="S7" s="23">
        <v>77.29</v>
      </c>
      <c r="T7" s="12">
        <f>RANK(S7,S:S,0)</f>
        <v>27</v>
      </c>
      <c r="U7" s="23">
        <v>71</v>
      </c>
      <c r="V7" s="12">
        <f t="shared" si="0"/>
        <v>54</v>
      </c>
      <c r="W7" s="21">
        <v>0.7</v>
      </c>
      <c r="X7" s="12">
        <f t="shared" si="1"/>
        <v>17</v>
      </c>
      <c r="Y7" s="23">
        <v>76.1</v>
      </c>
      <c r="Z7" s="12">
        <f t="shared" si="2"/>
        <v>38</v>
      </c>
      <c r="AA7" s="24" t="s">
        <v>14</v>
      </c>
    </row>
    <row r="8" customHeight="1" spans="1:27">
      <c r="A8" s="14">
        <v>2013303111</v>
      </c>
      <c r="B8" s="14" t="s">
        <v>17</v>
      </c>
      <c r="C8" s="15">
        <v>0</v>
      </c>
      <c r="D8" s="16">
        <v>0</v>
      </c>
      <c r="E8" s="15">
        <v>0</v>
      </c>
      <c r="F8" s="16">
        <v>0</v>
      </c>
      <c r="G8" s="15">
        <v>0</v>
      </c>
      <c r="H8" s="16">
        <v>0</v>
      </c>
      <c r="I8" s="15">
        <v>0</v>
      </c>
      <c r="J8" s="16">
        <v>0</v>
      </c>
      <c r="K8" s="23">
        <v>76.29</v>
      </c>
      <c r="L8" s="24">
        <v>28</v>
      </c>
      <c r="M8" s="23">
        <v>75</v>
      </c>
      <c r="N8" s="24">
        <f>RANK(M:M,M:M)</f>
        <v>33</v>
      </c>
      <c r="O8" s="21">
        <v>1</v>
      </c>
      <c r="P8" s="12">
        <f>RANK(O8,O:O)</f>
        <v>21</v>
      </c>
      <c r="Q8" s="23">
        <v>76.9</v>
      </c>
      <c r="R8" s="12">
        <f>RANK(Q8,Q:Q)</f>
        <v>28</v>
      </c>
      <c r="S8" s="25">
        <v>76.29</v>
      </c>
      <c r="T8" s="12">
        <f>RANK(S8,S:S,0)</f>
        <v>35</v>
      </c>
      <c r="U8" s="23">
        <v>75</v>
      </c>
      <c r="V8" s="12">
        <f t="shared" si="0"/>
        <v>29</v>
      </c>
      <c r="W8" s="21">
        <v>1</v>
      </c>
      <c r="X8" s="12">
        <f t="shared" si="1"/>
        <v>8</v>
      </c>
      <c r="Y8" s="23">
        <v>76.9</v>
      </c>
      <c r="Z8" s="12">
        <f t="shared" si="2"/>
        <v>30</v>
      </c>
      <c r="AA8" s="24" t="s">
        <v>14</v>
      </c>
    </row>
    <row r="9" customHeight="1" spans="1:27">
      <c r="A9" s="14">
        <v>2013303120</v>
      </c>
      <c r="B9" s="14" t="s">
        <v>18</v>
      </c>
      <c r="C9" s="15">
        <v>0</v>
      </c>
      <c r="D9" s="16">
        <v>0</v>
      </c>
      <c r="E9" s="15">
        <v>0</v>
      </c>
      <c r="F9" s="16">
        <v>0</v>
      </c>
      <c r="G9" s="15">
        <v>0</v>
      </c>
      <c r="H9" s="16">
        <v>0</v>
      </c>
      <c r="I9" s="15">
        <v>0</v>
      </c>
      <c r="J9" s="16">
        <v>0</v>
      </c>
      <c r="K9" s="23">
        <v>77</v>
      </c>
      <c r="L9" s="24">
        <v>27</v>
      </c>
      <c r="M9" s="23">
        <v>72</v>
      </c>
      <c r="N9" s="24">
        <f>RANK(M:M,M:M)</f>
        <v>50</v>
      </c>
      <c r="O9" s="21">
        <v>0.7</v>
      </c>
      <c r="P9" s="12">
        <f>RANK(O9,O:O)</f>
        <v>25</v>
      </c>
      <c r="Q9" s="23">
        <v>76.2</v>
      </c>
      <c r="R9" s="12">
        <f>RANK(Q9,Q:Q)</f>
        <v>32</v>
      </c>
      <c r="S9" s="25">
        <v>77</v>
      </c>
      <c r="T9" s="12">
        <f>RANK(S9,S:S,0)</f>
        <v>29</v>
      </c>
      <c r="U9" s="23">
        <v>72</v>
      </c>
      <c r="V9" s="12">
        <f t="shared" si="0"/>
        <v>51</v>
      </c>
      <c r="W9" s="21">
        <v>0.7</v>
      </c>
      <c r="X9" s="12">
        <f t="shared" si="1"/>
        <v>17</v>
      </c>
      <c r="Y9" s="23">
        <v>76.2</v>
      </c>
      <c r="Z9" s="12">
        <f t="shared" si="2"/>
        <v>36</v>
      </c>
      <c r="AA9" s="24" t="s">
        <v>14</v>
      </c>
    </row>
    <row r="10" customHeight="1" spans="1:27">
      <c r="A10" s="14">
        <v>2013303134</v>
      </c>
      <c r="B10" s="14" t="s">
        <v>19</v>
      </c>
      <c r="C10" s="15">
        <v>0</v>
      </c>
      <c r="D10" s="16">
        <v>0</v>
      </c>
      <c r="E10" s="15">
        <v>0</v>
      </c>
      <c r="F10" s="16">
        <v>0</v>
      </c>
      <c r="G10" s="15">
        <v>0</v>
      </c>
      <c r="H10" s="16">
        <v>0</v>
      </c>
      <c r="I10" s="15">
        <v>0</v>
      </c>
      <c r="J10" s="16">
        <v>0</v>
      </c>
      <c r="K10" s="23">
        <v>72.86</v>
      </c>
      <c r="L10" s="24">
        <v>44</v>
      </c>
      <c r="M10" s="23">
        <v>75</v>
      </c>
      <c r="N10" s="24">
        <f>RANK(M:M,M:M)</f>
        <v>33</v>
      </c>
      <c r="O10" s="21">
        <v>0.7</v>
      </c>
      <c r="P10" s="12">
        <f>RANK(O10,O:O)</f>
        <v>25</v>
      </c>
      <c r="Q10" s="23">
        <v>74.2</v>
      </c>
      <c r="R10" s="12">
        <f>RANK(Q10,Q:Q)</f>
        <v>44</v>
      </c>
      <c r="S10" s="25">
        <v>72.86</v>
      </c>
      <c r="T10" s="12">
        <f>RANK(S10,S:S,0)</f>
        <v>46</v>
      </c>
      <c r="U10" s="23">
        <v>75</v>
      </c>
      <c r="V10" s="12">
        <f t="shared" si="0"/>
        <v>29</v>
      </c>
      <c r="W10" s="21">
        <v>0.7</v>
      </c>
      <c r="X10" s="12">
        <f t="shared" si="1"/>
        <v>17</v>
      </c>
      <c r="Y10" s="23">
        <v>74.2</v>
      </c>
      <c r="Z10" s="12">
        <f t="shared" si="2"/>
        <v>45</v>
      </c>
      <c r="AA10" s="24" t="s">
        <v>14</v>
      </c>
    </row>
    <row r="11" customHeight="1" spans="1:27">
      <c r="A11" s="14">
        <v>2013303145</v>
      </c>
      <c r="B11" s="14" t="s">
        <v>20</v>
      </c>
      <c r="C11" s="15">
        <v>0</v>
      </c>
      <c r="D11" s="16">
        <v>0</v>
      </c>
      <c r="E11" s="15">
        <v>0</v>
      </c>
      <c r="F11" s="16">
        <v>0</v>
      </c>
      <c r="G11" s="15">
        <v>0</v>
      </c>
      <c r="H11" s="16">
        <v>0</v>
      </c>
      <c r="I11" s="15">
        <v>0</v>
      </c>
      <c r="J11" s="16">
        <v>0</v>
      </c>
      <c r="K11" s="23">
        <v>78.57</v>
      </c>
      <c r="L11" s="24">
        <v>17</v>
      </c>
      <c r="M11" s="23">
        <v>77.4</v>
      </c>
      <c r="N11" s="24">
        <f>RANK(M:M,M:M)</f>
        <v>29</v>
      </c>
      <c r="O11" s="21">
        <v>0.7</v>
      </c>
      <c r="P11" s="12">
        <f>RANK(O11,O:O)</f>
        <v>25</v>
      </c>
      <c r="Q11" s="23">
        <v>78.92</v>
      </c>
      <c r="R11" s="12">
        <f>RANK(Q11,Q:Q)</f>
        <v>21</v>
      </c>
      <c r="S11" s="25">
        <v>78.57</v>
      </c>
      <c r="T11" s="12">
        <f>RANK(S11,S:S,0)</f>
        <v>21</v>
      </c>
      <c r="U11" s="23">
        <v>77.4</v>
      </c>
      <c r="V11" s="12">
        <f t="shared" si="0"/>
        <v>26</v>
      </c>
      <c r="W11" s="21">
        <v>0.7</v>
      </c>
      <c r="X11" s="12">
        <f t="shared" si="1"/>
        <v>17</v>
      </c>
      <c r="Y11" s="23">
        <v>78.92</v>
      </c>
      <c r="Z11" s="12">
        <f t="shared" si="2"/>
        <v>21</v>
      </c>
      <c r="AA11" s="24" t="s">
        <v>14</v>
      </c>
    </row>
    <row r="12" customHeight="1" spans="1:27">
      <c r="A12" s="14">
        <v>2013174202</v>
      </c>
      <c r="B12" s="14" t="s">
        <v>21</v>
      </c>
      <c r="C12" s="15">
        <v>73.36</v>
      </c>
      <c r="D12" s="16">
        <f>RANK(C12,C:C,0)</f>
        <v>45</v>
      </c>
      <c r="E12" s="17">
        <v>79</v>
      </c>
      <c r="F12" s="16">
        <f>RANK(E12,E:E,0)</f>
        <v>19</v>
      </c>
      <c r="G12" s="18">
        <v>0</v>
      </c>
      <c r="H12" s="16">
        <f>RANK(G12,G:G,0)</f>
        <v>4</v>
      </c>
      <c r="I12" s="15">
        <f>SUM(C12*0.7+E12*0.3+G12)</f>
        <v>75.052</v>
      </c>
      <c r="J12" s="16">
        <f>RANK(I12,I:I,0)</f>
        <v>40</v>
      </c>
      <c r="K12" s="23">
        <v>81.43</v>
      </c>
      <c r="L12" s="24">
        <v>6</v>
      </c>
      <c r="M12" s="23">
        <v>83.4</v>
      </c>
      <c r="N12" s="24">
        <f t="shared" ref="N12:N41" si="3">RANK(M:M,M:M)</f>
        <v>10</v>
      </c>
      <c r="O12" s="21">
        <v>1.2</v>
      </c>
      <c r="P12" s="12">
        <f t="shared" ref="P12:P41" si="4">RANK(O12,O:O)</f>
        <v>18</v>
      </c>
      <c r="Q12" s="23">
        <v>83.22</v>
      </c>
      <c r="R12" s="12">
        <f t="shared" ref="R12:R41" si="5">RANK(Q12,Q:Q)</f>
        <v>11</v>
      </c>
      <c r="S12" s="13">
        <f>(C12+K12)/2</f>
        <v>77.395</v>
      </c>
      <c r="T12" s="12">
        <f t="shared" ref="T12:T41" si="6">RANK(S12,S:S,0)</f>
        <v>26</v>
      </c>
      <c r="U12" s="13">
        <f t="shared" ref="U12:U41" si="7">(E12+M12)/2</f>
        <v>81.2</v>
      </c>
      <c r="V12" s="12">
        <f t="shared" si="0"/>
        <v>16</v>
      </c>
      <c r="W12" s="12">
        <f>SUM(G12+O12)/2</f>
        <v>0.6</v>
      </c>
      <c r="X12" s="12">
        <f t="shared" si="1"/>
        <v>24</v>
      </c>
      <c r="Y12" s="13">
        <f t="shared" ref="Y6:Y37" si="8">(I12+Q12)/2</f>
        <v>79.136</v>
      </c>
      <c r="Z12" s="12">
        <f t="shared" si="2"/>
        <v>20</v>
      </c>
      <c r="AA12" s="24"/>
    </row>
    <row r="13" customHeight="1" spans="1:27">
      <c r="A13" s="14">
        <v>2013174203</v>
      </c>
      <c r="B13" s="14" t="s">
        <v>22</v>
      </c>
      <c r="C13" s="15">
        <v>70</v>
      </c>
      <c r="D13" s="16">
        <f t="shared" ref="D13:D44" si="9">RANK(C13,C:C,0)</f>
        <v>49</v>
      </c>
      <c r="E13" s="17">
        <v>72</v>
      </c>
      <c r="F13" s="16">
        <f t="shared" ref="F13:F44" si="10">RANK(E13,E:E,0)</f>
        <v>36</v>
      </c>
      <c r="G13" s="18">
        <v>0</v>
      </c>
      <c r="H13" s="16">
        <f t="shared" ref="H13:H44" si="11">RANK(G13,G:G,0)</f>
        <v>4</v>
      </c>
      <c r="I13" s="15">
        <f t="shared" ref="I13:I44" si="12">SUM(C13*0.7+E13*0.3+G13)</f>
        <v>70.6</v>
      </c>
      <c r="J13" s="16">
        <f t="shared" ref="J13:J44" si="13">RANK(I13,I:I,0)</f>
        <v>49</v>
      </c>
      <c r="K13" s="23">
        <v>67</v>
      </c>
      <c r="L13" s="24">
        <v>53</v>
      </c>
      <c r="M13" s="23">
        <v>73</v>
      </c>
      <c r="N13" s="24">
        <f t="shared" si="3"/>
        <v>48</v>
      </c>
      <c r="O13" s="21">
        <v>0.7</v>
      </c>
      <c r="P13" s="12">
        <f t="shared" si="4"/>
        <v>25</v>
      </c>
      <c r="Q13" s="23">
        <v>68.8</v>
      </c>
      <c r="R13" s="12">
        <f t="shared" si="5"/>
        <v>55</v>
      </c>
      <c r="S13" s="13">
        <f>(C13+K13)/2</f>
        <v>68.5</v>
      </c>
      <c r="T13" s="12">
        <f t="shared" si="6"/>
        <v>57</v>
      </c>
      <c r="U13" s="13">
        <f t="shared" si="7"/>
        <v>72.5</v>
      </c>
      <c r="V13" s="12">
        <f t="shared" si="0"/>
        <v>48</v>
      </c>
      <c r="W13" s="12">
        <f t="shared" ref="W13:W44" si="14">SUM(G13+O13)/2</f>
        <v>0.35</v>
      </c>
      <c r="X13" s="12">
        <f t="shared" si="1"/>
        <v>29</v>
      </c>
      <c r="Y13" s="13">
        <f t="shared" si="8"/>
        <v>69.7</v>
      </c>
      <c r="Z13" s="12">
        <f t="shared" si="2"/>
        <v>56</v>
      </c>
      <c r="AA13" s="24"/>
    </row>
    <row r="14" customHeight="1" spans="1:27">
      <c r="A14" s="14">
        <v>2013174204</v>
      </c>
      <c r="B14" s="14" t="s">
        <v>23</v>
      </c>
      <c r="C14" s="15">
        <v>74</v>
      </c>
      <c r="D14" s="16">
        <f t="shared" si="9"/>
        <v>44</v>
      </c>
      <c r="E14" s="17">
        <v>70</v>
      </c>
      <c r="F14" s="16">
        <f t="shared" si="10"/>
        <v>50</v>
      </c>
      <c r="G14" s="18">
        <v>0</v>
      </c>
      <c r="H14" s="16">
        <f t="shared" si="11"/>
        <v>4</v>
      </c>
      <c r="I14" s="15">
        <f t="shared" si="12"/>
        <v>72.8</v>
      </c>
      <c r="J14" s="16">
        <f t="shared" si="13"/>
        <v>48</v>
      </c>
      <c r="K14" s="23">
        <v>63.71</v>
      </c>
      <c r="L14" s="24">
        <v>56</v>
      </c>
      <c r="M14" s="23">
        <v>67</v>
      </c>
      <c r="N14" s="24">
        <f t="shared" si="3"/>
        <v>59</v>
      </c>
      <c r="O14" s="21">
        <v>0.2</v>
      </c>
      <c r="P14" s="12">
        <f t="shared" si="4"/>
        <v>48</v>
      </c>
      <c r="Q14" s="23">
        <v>64.9</v>
      </c>
      <c r="R14" s="12">
        <f t="shared" si="5"/>
        <v>56</v>
      </c>
      <c r="S14" s="13">
        <f>(C14+K14)/2</f>
        <v>68.855</v>
      </c>
      <c r="T14" s="12">
        <f t="shared" si="6"/>
        <v>56</v>
      </c>
      <c r="U14" s="13">
        <f t="shared" si="7"/>
        <v>68.5</v>
      </c>
      <c r="V14" s="12">
        <f t="shared" si="0"/>
        <v>60</v>
      </c>
      <c r="W14" s="12">
        <f t="shared" si="14"/>
        <v>0.1</v>
      </c>
      <c r="X14" s="12">
        <f t="shared" si="1"/>
        <v>50</v>
      </c>
      <c r="Y14" s="13">
        <f t="shared" si="8"/>
        <v>68.85</v>
      </c>
      <c r="Z14" s="12">
        <f t="shared" si="2"/>
        <v>58</v>
      </c>
      <c r="AA14" s="24"/>
    </row>
    <row r="15" customHeight="1" spans="1:27">
      <c r="A15" s="14">
        <v>2013174207</v>
      </c>
      <c r="B15" s="14" t="s">
        <v>24</v>
      </c>
      <c r="C15" s="15">
        <v>74.82</v>
      </c>
      <c r="D15" s="16">
        <f t="shared" si="9"/>
        <v>38</v>
      </c>
      <c r="E15" s="17">
        <v>72</v>
      </c>
      <c r="F15" s="16">
        <f t="shared" si="10"/>
        <v>36</v>
      </c>
      <c r="G15" s="18">
        <v>0</v>
      </c>
      <c r="H15" s="16">
        <f t="shared" si="11"/>
        <v>4</v>
      </c>
      <c r="I15" s="15">
        <f t="shared" si="12"/>
        <v>73.974</v>
      </c>
      <c r="J15" s="16">
        <f t="shared" si="13"/>
        <v>43</v>
      </c>
      <c r="K15" s="23">
        <v>73.57</v>
      </c>
      <c r="L15" s="24">
        <v>37</v>
      </c>
      <c r="M15" s="23">
        <v>75</v>
      </c>
      <c r="N15" s="24">
        <f t="shared" si="3"/>
        <v>33</v>
      </c>
      <c r="O15" s="21">
        <v>1.5</v>
      </c>
      <c r="P15" s="12">
        <f t="shared" si="4"/>
        <v>14</v>
      </c>
      <c r="Q15" s="23">
        <v>75.5</v>
      </c>
      <c r="R15" s="12">
        <f t="shared" si="5"/>
        <v>37</v>
      </c>
      <c r="S15" s="13">
        <f t="shared" ref="S15:S48" si="15">(C15+K15)/2</f>
        <v>74.195</v>
      </c>
      <c r="T15" s="12">
        <f t="shared" si="6"/>
        <v>40</v>
      </c>
      <c r="U15" s="13">
        <f t="shared" si="7"/>
        <v>73.5</v>
      </c>
      <c r="V15" s="12">
        <f t="shared" si="0"/>
        <v>40</v>
      </c>
      <c r="W15" s="12">
        <f t="shared" si="14"/>
        <v>0.75</v>
      </c>
      <c r="X15" s="12">
        <f t="shared" si="1"/>
        <v>15</v>
      </c>
      <c r="Y15" s="13">
        <f t="shared" si="8"/>
        <v>74.737</v>
      </c>
      <c r="Z15" s="12">
        <f t="shared" si="2"/>
        <v>43</v>
      </c>
      <c r="AA15" s="24"/>
    </row>
    <row r="16" customHeight="1" spans="1:27">
      <c r="A16" s="14">
        <v>2013174208</v>
      </c>
      <c r="B16" s="14" t="s">
        <v>25</v>
      </c>
      <c r="C16" s="15">
        <v>87.09</v>
      </c>
      <c r="D16" s="16">
        <f t="shared" si="9"/>
        <v>2</v>
      </c>
      <c r="E16" s="17">
        <v>83</v>
      </c>
      <c r="F16" s="16">
        <f t="shared" si="10"/>
        <v>5</v>
      </c>
      <c r="G16" s="18">
        <v>0</v>
      </c>
      <c r="H16" s="16">
        <f t="shared" si="11"/>
        <v>4</v>
      </c>
      <c r="I16" s="15">
        <f t="shared" si="12"/>
        <v>85.863</v>
      </c>
      <c r="J16" s="16">
        <f t="shared" si="13"/>
        <v>3</v>
      </c>
      <c r="K16" s="23">
        <v>81</v>
      </c>
      <c r="L16" s="24">
        <v>9</v>
      </c>
      <c r="M16" s="23">
        <v>81</v>
      </c>
      <c r="N16" s="24">
        <f t="shared" si="3"/>
        <v>18</v>
      </c>
      <c r="O16" s="21">
        <v>2.7</v>
      </c>
      <c r="P16" s="12">
        <f t="shared" si="4"/>
        <v>4</v>
      </c>
      <c r="Q16" s="23">
        <v>83.7</v>
      </c>
      <c r="R16" s="12">
        <f t="shared" si="5"/>
        <v>7</v>
      </c>
      <c r="S16" s="13">
        <f t="shared" si="15"/>
        <v>84.045</v>
      </c>
      <c r="T16" s="12">
        <f t="shared" si="6"/>
        <v>4</v>
      </c>
      <c r="U16" s="13">
        <f t="shared" si="7"/>
        <v>82</v>
      </c>
      <c r="V16" s="12">
        <f t="shared" si="0"/>
        <v>11</v>
      </c>
      <c r="W16" s="12">
        <f t="shared" si="14"/>
        <v>1.35</v>
      </c>
      <c r="X16" s="12">
        <f t="shared" si="1"/>
        <v>4</v>
      </c>
      <c r="Y16" s="13">
        <f t="shared" si="8"/>
        <v>84.7815</v>
      </c>
      <c r="Z16" s="12">
        <f t="shared" si="2"/>
        <v>4</v>
      </c>
      <c r="AA16" s="24"/>
    </row>
    <row r="17" customHeight="1" spans="1:27">
      <c r="A17" s="14">
        <v>2013174209</v>
      </c>
      <c r="B17" s="14" t="s">
        <v>26</v>
      </c>
      <c r="C17" s="15">
        <v>83.55</v>
      </c>
      <c r="D17" s="16">
        <f t="shared" si="9"/>
        <v>10</v>
      </c>
      <c r="E17" s="17">
        <v>72</v>
      </c>
      <c r="F17" s="16">
        <f t="shared" si="10"/>
        <v>36</v>
      </c>
      <c r="G17" s="18">
        <v>0</v>
      </c>
      <c r="H17" s="16">
        <f t="shared" si="11"/>
        <v>4</v>
      </c>
      <c r="I17" s="15">
        <f t="shared" si="12"/>
        <v>80.085</v>
      </c>
      <c r="J17" s="16">
        <f t="shared" si="13"/>
        <v>17</v>
      </c>
      <c r="K17" s="23">
        <v>79.43</v>
      </c>
      <c r="L17" s="24">
        <v>16</v>
      </c>
      <c r="M17" s="23">
        <v>75.8</v>
      </c>
      <c r="N17" s="24">
        <f t="shared" si="3"/>
        <v>32</v>
      </c>
      <c r="O17" s="21">
        <v>0.7</v>
      </c>
      <c r="P17" s="12">
        <f t="shared" si="4"/>
        <v>25</v>
      </c>
      <c r="Q17" s="23">
        <v>79.04</v>
      </c>
      <c r="R17" s="12">
        <f t="shared" si="5"/>
        <v>20</v>
      </c>
      <c r="S17" s="13">
        <f t="shared" si="15"/>
        <v>81.49</v>
      </c>
      <c r="T17" s="12">
        <f t="shared" si="6"/>
        <v>13</v>
      </c>
      <c r="U17" s="13">
        <f t="shared" si="7"/>
        <v>73.9</v>
      </c>
      <c r="V17" s="12">
        <f t="shared" si="0"/>
        <v>39</v>
      </c>
      <c r="W17" s="12">
        <f t="shared" si="14"/>
        <v>0.35</v>
      </c>
      <c r="X17" s="12">
        <f t="shared" si="1"/>
        <v>29</v>
      </c>
      <c r="Y17" s="13">
        <f t="shared" si="8"/>
        <v>79.5625</v>
      </c>
      <c r="Z17" s="12">
        <f t="shared" si="2"/>
        <v>19</v>
      </c>
      <c r="AA17" s="24"/>
    </row>
    <row r="18" customHeight="1" spans="1:27">
      <c r="A18" s="14">
        <v>2013174211</v>
      </c>
      <c r="B18" s="14" t="s">
        <v>27</v>
      </c>
      <c r="C18" s="15">
        <v>74.73</v>
      </c>
      <c r="D18" s="16">
        <f t="shared" si="9"/>
        <v>39</v>
      </c>
      <c r="E18" s="17">
        <v>72</v>
      </c>
      <c r="F18" s="16">
        <f t="shared" si="10"/>
        <v>36</v>
      </c>
      <c r="G18" s="18">
        <v>0</v>
      </c>
      <c r="H18" s="16">
        <f t="shared" si="11"/>
        <v>4</v>
      </c>
      <c r="I18" s="15">
        <f t="shared" si="12"/>
        <v>73.911</v>
      </c>
      <c r="J18" s="16">
        <f t="shared" si="13"/>
        <v>44</v>
      </c>
      <c r="K18" s="23">
        <v>73.14</v>
      </c>
      <c r="L18" s="24">
        <v>41</v>
      </c>
      <c r="M18" s="23">
        <v>75</v>
      </c>
      <c r="N18" s="24">
        <f t="shared" si="3"/>
        <v>33</v>
      </c>
      <c r="O18" s="21">
        <v>0.4</v>
      </c>
      <c r="P18" s="12">
        <f t="shared" si="4"/>
        <v>47</v>
      </c>
      <c r="Q18" s="23">
        <v>74.1</v>
      </c>
      <c r="R18" s="12">
        <f t="shared" si="5"/>
        <v>45</v>
      </c>
      <c r="S18" s="13">
        <f t="shared" si="15"/>
        <v>73.935</v>
      </c>
      <c r="T18" s="12">
        <f t="shared" si="6"/>
        <v>41</v>
      </c>
      <c r="U18" s="13">
        <f t="shared" si="7"/>
        <v>73.5</v>
      </c>
      <c r="V18" s="12">
        <f t="shared" si="0"/>
        <v>40</v>
      </c>
      <c r="W18" s="12">
        <f t="shared" si="14"/>
        <v>0.2</v>
      </c>
      <c r="X18" s="12">
        <f t="shared" si="1"/>
        <v>47</v>
      </c>
      <c r="Y18" s="13">
        <f t="shared" si="8"/>
        <v>74.0055</v>
      </c>
      <c r="Z18" s="12">
        <f t="shared" si="2"/>
        <v>46</v>
      </c>
      <c r="AA18" s="24"/>
    </row>
    <row r="19" customHeight="1" spans="1:27">
      <c r="A19" s="14">
        <v>2013174212</v>
      </c>
      <c r="B19" s="14" t="s">
        <v>28</v>
      </c>
      <c r="C19" s="15">
        <v>79</v>
      </c>
      <c r="D19" s="16">
        <f t="shared" si="9"/>
        <v>28</v>
      </c>
      <c r="E19" s="17">
        <v>72</v>
      </c>
      <c r="F19" s="16">
        <f t="shared" si="10"/>
        <v>36</v>
      </c>
      <c r="G19" s="18">
        <v>0</v>
      </c>
      <c r="H19" s="16">
        <f t="shared" si="11"/>
        <v>4</v>
      </c>
      <c r="I19" s="15">
        <f t="shared" si="12"/>
        <v>76.9</v>
      </c>
      <c r="J19" s="16">
        <f t="shared" si="13"/>
        <v>31</v>
      </c>
      <c r="K19" s="23">
        <v>77.57</v>
      </c>
      <c r="L19" s="24">
        <v>23</v>
      </c>
      <c r="M19" s="23">
        <v>75</v>
      </c>
      <c r="N19" s="24">
        <f t="shared" si="3"/>
        <v>33</v>
      </c>
      <c r="O19" s="21">
        <v>0.7</v>
      </c>
      <c r="P19" s="12">
        <f t="shared" si="4"/>
        <v>25</v>
      </c>
      <c r="Q19" s="23">
        <v>77.5</v>
      </c>
      <c r="R19" s="12">
        <f t="shared" si="5"/>
        <v>25</v>
      </c>
      <c r="S19" s="13">
        <f t="shared" si="15"/>
        <v>78.285</v>
      </c>
      <c r="T19" s="12">
        <f t="shared" si="6"/>
        <v>23</v>
      </c>
      <c r="U19" s="13">
        <f t="shared" si="7"/>
        <v>73.5</v>
      </c>
      <c r="V19" s="12">
        <f t="shared" si="0"/>
        <v>40</v>
      </c>
      <c r="W19" s="12">
        <f t="shared" si="14"/>
        <v>0.35</v>
      </c>
      <c r="X19" s="12">
        <f t="shared" si="1"/>
        <v>29</v>
      </c>
      <c r="Y19" s="13">
        <f t="shared" si="8"/>
        <v>77.2</v>
      </c>
      <c r="Z19" s="12">
        <f t="shared" si="2"/>
        <v>27</v>
      </c>
      <c r="AA19" s="24"/>
    </row>
    <row r="20" customHeight="1" spans="1:27">
      <c r="A20" s="14">
        <v>2013174213</v>
      </c>
      <c r="B20" s="14" t="s">
        <v>29</v>
      </c>
      <c r="C20" s="15">
        <v>80.27</v>
      </c>
      <c r="D20" s="16">
        <f t="shared" si="9"/>
        <v>19</v>
      </c>
      <c r="E20" s="17">
        <v>73</v>
      </c>
      <c r="F20" s="16">
        <f t="shared" si="10"/>
        <v>31</v>
      </c>
      <c r="G20" s="18">
        <v>0</v>
      </c>
      <c r="H20" s="16">
        <f t="shared" si="11"/>
        <v>4</v>
      </c>
      <c r="I20" s="15">
        <f t="shared" si="12"/>
        <v>78.089</v>
      </c>
      <c r="J20" s="16">
        <f t="shared" si="13"/>
        <v>25</v>
      </c>
      <c r="K20" s="23">
        <v>75.71</v>
      </c>
      <c r="L20" s="24">
        <v>32</v>
      </c>
      <c r="M20" s="23">
        <v>75</v>
      </c>
      <c r="N20" s="24">
        <f t="shared" si="3"/>
        <v>33</v>
      </c>
      <c r="O20" s="21">
        <v>0.5</v>
      </c>
      <c r="P20" s="12">
        <f t="shared" si="4"/>
        <v>43</v>
      </c>
      <c r="Q20" s="23">
        <v>76</v>
      </c>
      <c r="R20" s="12">
        <f t="shared" si="5"/>
        <v>36</v>
      </c>
      <c r="S20" s="13">
        <f t="shared" si="15"/>
        <v>77.99</v>
      </c>
      <c r="T20" s="12">
        <f t="shared" si="6"/>
        <v>24</v>
      </c>
      <c r="U20" s="13">
        <f t="shared" si="7"/>
        <v>74</v>
      </c>
      <c r="V20" s="12">
        <f t="shared" si="0"/>
        <v>37</v>
      </c>
      <c r="W20" s="12">
        <f t="shared" si="14"/>
        <v>0.25</v>
      </c>
      <c r="X20" s="12">
        <f t="shared" si="1"/>
        <v>43</v>
      </c>
      <c r="Y20" s="13">
        <f t="shared" si="8"/>
        <v>77.0445</v>
      </c>
      <c r="Z20" s="12">
        <f t="shared" si="2"/>
        <v>28</v>
      </c>
      <c r="AA20" s="24"/>
    </row>
    <row r="21" customHeight="1" spans="1:27">
      <c r="A21" s="14">
        <v>2013174214</v>
      </c>
      <c r="B21" s="14" t="s">
        <v>30</v>
      </c>
      <c r="C21" s="15">
        <v>77</v>
      </c>
      <c r="D21" s="16">
        <f t="shared" si="9"/>
        <v>35</v>
      </c>
      <c r="E21" s="17">
        <v>81</v>
      </c>
      <c r="F21" s="16">
        <f t="shared" si="10"/>
        <v>11</v>
      </c>
      <c r="G21" s="18">
        <v>0</v>
      </c>
      <c r="H21" s="16">
        <f t="shared" si="11"/>
        <v>4</v>
      </c>
      <c r="I21" s="15">
        <f t="shared" si="12"/>
        <v>78.2</v>
      </c>
      <c r="J21" s="16">
        <f t="shared" si="13"/>
        <v>23</v>
      </c>
      <c r="K21" s="23">
        <v>74.14</v>
      </c>
      <c r="L21" s="24">
        <v>35</v>
      </c>
      <c r="M21" s="23">
        <v>83</v>
      </c>
      <c r="N21" s="24">
        <f t="shared" si="3"/>
        <v>13</v>
      </c>
      <c r="O21" s="21">
        <v>0</v>
      </c>
      <c r="P21" s="12">
        <f t="shared" si="4"/>
        <v>56</v>
      </c>
      <c r="Q21" s="23">
        <v>76.8</v>
      </c>
      <c r="R21" s="12">
        <f t="shared" si="5"/>
        <v>30</v>
      </c>
      <c r="S21" s="13">
        <f t="shared" si="15"/>
        <v>75.57</v>
      </c>
      <c r="T21" s="12">
        <f t="shared" si="6"/>
        <v>39</v>
      </c>
      <c r="U21" s="13">
        <f t="shared" si="7"/>
        <v>82</v>
      </c>
      <c r="V21" s="12">
        <f t="shared" si="0"/>
        <v>11</v>
      </c>
      <c r="W21" s="12">
        <f t="shared" si="14"/>
        <v>0</v>
      </c>
      <c r="X21" s="12">
        <f t="shared" si="1"/>
        <v>56</v>
      </c>
      <c r="Y21" s="13">
        <f t="shared" si="8"/>
        <v>77.5</v>
      </c>
      <c r="Z21" s="12">
        <f t="shared" si="2"/>
        <v>25</v>
      </c>
      <c r="AA21" s="24"/>
    </row>
    <row r="22" customHeight="1" spans="1:27">
      <c r="A22" s="14">
        <v>2013174215</v>
      </c>
      <c r="B22" s="14" t="s">
        <v>31</v>
      </c>
      <c r="C22" s="15">
        <v>81.09</v>
      </c>
      <c r="D22" s="16">
        <f t="shared" si="9"/>
        <v>16</v>
      </c>
      <c r="E22" s="17">
        <v>74</v>
      </c>
      <c r="F22" s="16">
        <f t="shared" si="10"/>
        <v>29</v>
      </c>
      <c r="G22" s="18">
        <v>0.2</v>
      </c>
      <c r="H22" s="16">
        <f t="shared" si="11"/>
        <v>2</v>
      </c>
      <c r="I22" s="15">
        <f t="shared" si="12"/>
        <v>79.163</v>
      </c>
      <c r="J22" s="16">
        <f t="shared" si="13"/>
        <v>20</v>
      </c>
      <c r="K22" s="23">
        <v>78.43</v>
      </c>
      <c r="L22" s="24">
        <v>19</v>
      </c>
      <c r="M22" s="23">
        <v>78.4</v>
      </c>
      <c r="N22" s="24">
        <f t="shared" si="3"/>
        <v>25</v>
      </c>
      <c r="O22" s="21">
        <v>1.7</v>
      </c>
      <c r="P22" s="12">
        <f t="shared" si="4"/>
        <v>10</v>
      </c>
      <c r="Q22" s="23">
        <v>80.11</v>
      </c>
      <c r="R22" s="12">
        <f t="shared" si="5"/>
        <v>18</v>
      </c>
      <c r="S22" s="13">
        <f t="shared" si="15"/>
        <v>79.76</v>
      </c>
      <c r="T22" s="12">
        <f t="shared" si="6"/>
        <v>17</v>
      </c>
      <c r="U22" s="13">
        <f t="shared" si="7"/>
        <v>76.2</v>
      </c>
      <c r="V22" s="12">
        <f t="shared" si="0"/>
        <v>28</v>
      </c>
      <c r="W22" s="12">
        <f t="shared" si="14"/>
        <v>0.95</v>
      </c>
      <c r="X22" s="12">
        <f t="shared" si="1"/>
        <v>11</v>
      </c>
      <c r="Y22" s="13">
        <f t="shared" si="8"/>
        <v>79.6365</v>
      </c>
      <c r="Z22" s="12">
        <f t="shared" si="2"/>
        <v>18</v>
      </c>
      <c r="AA22" s="24"/>
    </row>
    <row r="23" customHeight="1" spans="1:27">
      <c r="A23" s="14">
        <v>2013174217</v>
      </c>
      <c r="B23" s="14" t="s">
        <v>32</v>
      </c>
      <c r="C23" s="15">
        <v>82.36</v>
      </c>
      <c r="D23" s="16">
        <f t="shared" si="9"/>
        <v>12</v>
      </c>
      <c r="E23" s="17">
        <v>83</v>
      </c>
      <c r="F23" s="16">
        <f t="shared" si="10"/>
        <v>5</v>
      </c>
      <c r="G23" s="18">
        <v>0</v>
      </c>
      <c r="H23" s="16">
        <f t="shared" si="11"/>
        <v>4</v>
      </c>
      <c r="I23" s="15">
        <f t="shared" si="12"/>
        <v>82.552</v>
      </c>
      <c r="J23" s="16">
        <f t="shared" si="13"/>
        <v>9</v>
      </c>
      <c r="K23" s="23">
        <v>78.57</v>
      </c>
      <c r="L23" s="24">
        <v>17</v>
      </c>
      <c r="M23" s="23">
        <v>93</v>
      </c>
      <c r="N23" s="24">
        <f t="shared" si="3"/>
        <v>3</v>
      </c>
      <c r="O23" s="21">
        <v>0.7</v>
      </c>
      <c r="P23" s="12">
        <f t="shared" si="4"/>
        <v>25</v>
      </c>
      <c r="Q23" s="23">
        <v>83.6</v>
      </c>
      <c r="R23" s="12">
        <f t="shared" si="5"/>
        <v>9</v>
      </c>
      <c r="S23" s="13">
        <f t="shared" si="15"/>
        <v>80.465</v>
      </c>
      <c r="T23" s="12">
        <f t="shared" si="6"/>
        <v>16</v>
      </c>
      <c r="U23" s="13">
        <f t="shared" si="7"/>
        <v>88</v>
      </c>
      <c r="V23" s="12">
        <f t="shared" si="0"/>
        <v>3</v>
      </c>
      <c r="W23" s="12">
        <f t="shared" si="14"/>
        <v>0.35</v>
      </c>
      <c r="X23" s="12">
        <f t="shared" si="1"/>
        <v>29</v>
      </c>
      <c r="Y23" s="13">
        <f t="shared" si="8"/>
        <v>83.076</v>
      </c>
      <c r="Z23" s="12">
        <f t="shared" si="2"/>
        <v>7</v>
      </c>
      <c r="AA23" s="24"/>
    </row>
    <row r="24" customHeight="1" spans="1:27">
      <c r="A24" s="14">
        <v>2013174218</v>
      </c>
      <c r="B24" s="14" t="s">
        <v>33</v>
      </c>
      <c r="C24" s="15">
        <v>78.45</v>
      </c>
      <c r="D24" s="16">
        <f t="shared" si="9"/>
        <v>30</v>
      </c>
      <c r="E24" s="17">
        <v>70</v>
      </c>
      <c r="F24" s="16">
        <f t="shared" si="10"/>
        <v>50</v>
      </c>
      <c r="G24" s="18">
        <v>0</v>
      </c>
      <c r="H24" s="16">
        <f t="shared" si="11"/>
        <v>4</v>
      </c>
      <c r="I24" s="15">
        <f t="shared" si="12"/>
        <v>75.915</v>
      </c>
      <c r="J24" s="16">
        <f t="shared" si="13"/>
        <v>37</v>
      </c>
      <c r="K24" s="23">
        <v>62.71</v>
      </c>
      <c r="L24" s="24">
        <v>57</v>
      </c>
      <c r="M24" s="23">
        <v>64.5</v>
      </c>
      <c r="N24" s="24">
        <f t="shared" si="3"/>
        <v>61</v>
      </c>
      <c r="O24" s="21">
        <v>0</v>
      </c>
      <c r="P24" s="12">
        <f t="shared" si="4"/>
        <v>56</v>
      </c>
      <c r="Q24" s="23">
        <v>63.25</v>
      </c>
      <c r="R24" s="12">
        <f t="shared" si="5"/>
        <v>58</v>
      </c>
      <c r="S24" s="13">
        <f t="shared" si="15"/>
        <v>70.58</v>
      </c>
      <c r="T24" s="12">
        <f t="shared" si="6"/>
        <v>51</v>
      </c>
      <c r="U24" s="13">
        <f t="shared" si="7"/>
        <v>67.25</v>
      </c>
      <c r="V24" s="12">
        <f t="shared" si="0"/>
        <v>61</v>
      </c>
      <c r="W24" s="12">
        <f t="shared" si="14"/>
        <v>0</v>
      </c>
      <c r="X24" s="12">
        <f t="shared" si="1"/>
        <v>56</v>
      </c>
      <c r="Y24" s="13">
        <f t="shared" si="8"/>
        <v>69.5825</v>
      </c>
      <c r="Z24" s="12">
        <f t="shared" si="2"/>
        <v>57</v>
      </c>
      <c r="AA24" s="24"/>
    </row>
    <row r="25" customHeight="1" spans="1:27">
      <c r="A25" s="14">
        <v>2013174219</v>
      </c>
      <c r="B25" s="14" t="s">
        <v>34</v>
      </c>
      <c r="C25" s="15">
        <v>78.91</v>
      </c>
      <c r="D25" s="16">
        <f t="shared" si="9"/>
        <v>29</v>
      </c>
      <c r="E25" s="17">
        <v>77</v>
      </c>
      <c r="F25" s="16">
        <f t="shared" si="10"/>
        <v>23</v>
      </c>
      <c r="G25" s="18">
        <v>0</v>
      </c>
      <c r="H25" s="16">
        <f t="shared" si="11"/>
        <v>4</v>
      </c>
      <c r="I25" s="15">
        <f t="shared" si="12"/>
        <v>78.337</v>
      </c>
      <c r="J25" s="16">
        <f t="shared" si="13"/>
        <v>22</v>
      </c>
      <c r="K25" s="23">
        <v>80.43</v>
      </c>
      <c r="L25" s="24">
        <v>11</v>
      </c>
      <c r="M25" s="23">
        <v>78</v>
      </c>
      <c r="N25" s="24">
        <f t="shared" si="3"/>
        <v>26</v>
      </c>
      <c r="O25" s="21">
        <v>1.7</v>
      </c>
      <c r="P25" s="12">
        <f t="shared" si="4"/>
        <v>10</v>
      </c>
      <c r="Q25" s="23">
        <v>81.4</v>
      </c>
      <c r="R25" s="12">
        <f t="shared" si="5"/>
        <v>16</v>
      </c>
      <c r="S25" s="13">
        <f t="shared" si="15"/>
        <v>79.67</v>
      </c>
      <c r="T25" s="12">
        <f t="shared" si="6"/>
        <v>18</v>
      </c>
      <c r="U25" s="13">
        <f t="shared" si="7"/>
        <v>77.5</v>
      </c>
      <c r="V25" s="12">
        <f t="shared" si="0"/>
        <v>25</v>
      </c>
      <c r="W25" s="12">
        <f t="shared" si="14"/>
        <v>0.85</v>
      </c>
      <c r="X25" s="12">
        <f t="shared" si="1"/>
        <v>12</v>
      </c>
      <c r="Y25" s="13">
        <f t="shared" si="8"/>
        <v>79.8685</v>
      </c>
      <c r="Z25" s="12">
        <f t="shared" si="2"/>
        <v>17</v>
      </c>
      <c r="AA25" s="24"/>
    </row>
    <row r="26" customHeight="1" spans="1:27">
      <c r="A26" s="14">
        <v>2013174221</v>
      </c>
      <c r="B26" s="14" t="s">
        <v>35</v>
      </c>
      <c r="C26" s="15">
        <v>69.45</v>
      </c>
      <c r="D26" s="16">
        <f t="shared" si="9"/>
        <v>50</v>
      </c>
      <c r="E26" s="17">
        <v>71</v>
      </c>
      <c r="F26" s="16">
        <f t="shared" si="10"/>
        <v>46</v>
      </c>
      <c r="G26" s="18">
        <v>0</v>
      </c>
      <c r="H26" s="16">
        <f t="shared" si="11"/>
        <v>4</v>
      </c>
      <c r="I26" s="15">
        <f t="shared" si="12"/>
        <v>69.915</v>
      </c>
      <c r="J26" s="16">
        <f t="shared" si="13"/>
        <v>51</v>
      </c>
      <c r="K26" s="23">
        <v>70.29</v>
      </c>
      <c r="L26" s="24">
        <v>48</v>
      </c>
      <c r="M26" s="23">
        <v>76</v>
      </c>
      <c r="N26" s="24">
        <f t="shared" si="3"/>
        <v>31</v>
      </c>
      <c r="O26" s="21">
        <v>0.5</v>
      </c>
      <c r="P26" s="12">
        <f t="shared" si="4"/>
        <v>43</v>
      </c>
      <c r="Q26" s="23">
        <v>72.5</v>
      </c>
      <c r="R26" s="12">
        <f t="shared" si="5"/>
        <v>47</v>
      </c>
      <c r="S26" s="13">
        <f t="shared" si="15"/>
        <v>69.87</v>
      </c>
      <c r="T26" s="12">
        <f t="shared" si="6"/>
        <v>53</v>
      </c>
      <c r="U26" s="13">
        <f t="shared" si="7"/>
        <v>73.5</v>
      </c>
      <c r="V26" s="12">
        <f t="shared" si="0"/>
        <v>40</v>
      </c>
      <c r="W26" s="12">
        <f t="shared" si="14"/>
        <v>0.25</v>
      </c>
      <c r="X26" s="12">
        <f t="shared" si="1"/>
        <v>43</v>
      </c>
      <c r="Y26" s="13">
        <f t="shared" si="8"/>
        <v>71.2075</v>
      </c>
      <c r="Z26" s="12">
        <f t="shared" si="2"/>
        <v>53</v>
      </c>
      <c r="AA26" s="24"/>
    </row>
    <row r="27" customHeight="1" spans="1:27">
      <c r="A27" s="14">
        <v>2013174222</v>
      </c>
      <c r="B27" s="14" t="s">
        <v>36</v>
      </c>
      <c r="C27" s="15">
        <v>74.55</v>
      </c>
      <c r="D27" s="16">
        <f t="shared" si="9"/>
        <v>41</v>
      </c>
      <c r="E27" s="17">
        <v>79</v>
      </c>
      <c r="F27" s="16">
        <f t="shared" si="10"/>
        <v>19</v>
      </c>
      <c r="G27" s="18">
        <v>0</v>
      </c>
      <c r="H27" s="16">
        <f t="shared" si="11"/>
        <v>4</v>
      </c>
      <c r="I27" s="15">
        <f t="shared" si="12"/>
        <v>75.885</v>
      </c>
      <c r="J27" s="16">
        <f t="shared" si="13"/>
        <v>38</v>
      </c>
      <c r="K27" s="23">
        <v>73.29</v>
      </c>
      <c r="L27" s="24">
        <v>38</v>
      </c>
      <c r="M27" s="23">
        <v>83</v>
      </c>
      <c r="N27" s="24">
        <f t="shared" si="3"/>
        <v>13</v>
      </c>
      <c r="O27" s="21">
        <v>1.7</v>
      </c>
      <c r="P27" s="12">
        <f t="shared" si="4"/>
        <v>10</v>
      </c>
      <c r="Q27" s="23">
        <v>77.9</v>
      </c>
      <c r="R27" s="12">
        <f t="shared" si="5"/>
        <v>22</v>
      </c>
      <c r="S27" s="13">
        <f t="shared" si="15"/>
        <v>73.92</v>
      </c>
      <c r="T27" s="12">
        <f t="shared" si="6"/>
        <v>42</v>
      </c>
      <c r="U27" s="13">
        <f t="shared" si="7"/>
        <v>81</v>
      </c>
      <c r="V27" s="12">
        <f t="shared" si="0"/>
        <v>17</v>
      </c>
      <c r="W27" s="12">
        <f t="shared" si="14"/>
        <v>0.85</v>
      </c>
      <c r="X27" s="12">
        <f t="shared" si="1"/>
        <v>12</v>
      </c>
      <c r="Y27" s="13">
        <f t="shared" si="8"/>
        <v>76.8925</v>
      </c>
      <c r="Z27" s="12">
        <f t="shared" si="2"/>
        <v>31</v>
      </c>
      <c r="AA27" s="24"/>
    </row>
    <row r="28" customHeight="1" spans="1:27">
      <c r="A28" s="14">
        <v>2013174224</v>
      </c>
      <c r="B28" s="14" t="s">
        <v>37</v>
      </c>
      <c r="C28" s="15">
        <v>78.36</v>
      </c>
      <c r="D28" s="16">
        <f t="shared" si="9"/>
        <v>31</v>
      </c>
      <c r="E28" s="17">
        <v>75.8</v>
      </c>
      <c r="F28" s="16">
        <f t="shared" si="10"/>
        <v>25</v>
      </c>
      <c r="G28" s="18">
        <v>0</v>
      </c>
      <c r="H28" s="16">
        <f t="shared" si="11"/>
        <v>4</v>
      </c>
      <c r="I28" s="15">
        <f t="shared" si="12"/>
        <v>77.592</v>
      </c>
      <c r="J28" s="16">
        <f t="shared" si="13"/>
        <v>27</v>
      </c>
      <c r="K28" s="23">
        <v>74.86</v>
      </c>
      <c r="L28" s="24">
        <v>34</v>
      </c>
      <c r="M28" s="23">
        <v>73</v>
      </c>
      <c r="N28" s="24">
        <f t="shared" si="3"/>
        <v>48</v>
      </c>
      <c r="O28" s="21">
        <v>0.5</v>
      </c>
      <c r="P28" s="12">
        <f t="shared" si="4"/>
        <v>43</v>
      </c>
      <c r="Q28" s="23">
        <v>74.8</v>
      </c>
      <c r="R28" s="12">
        <f t="shared" si="5"/>
        <v>41</v>
      </c>
      <c r="S28" s="13">
        <f t="shared" si="15"/>
        <v>76.61</v>
      </c>
      <c r="T28" s="12">
        <f t="shared" si="6"/>
        <v>32</v>
      </c>
      <c r="U28" s="13">
        <f t="shared" si="7"/>
        <v>74.4</v>
      </c>
      <c r="V28" s="12">
        <f t="shared" si="0"/>
        <v>35</v>
      </c>
      <c r="W28" s="12">
        <f t="shared" si="14"/>
        <v>0.25</v>
      </c>
      <c r="X28" s="12">
        <f t="shared" si="1"/>
        <v>43</v>
      </c>
      <c r="Y28" s="13">
        <f t="shared" si="8"/>
        <v>76.196</v>
      </c>
      <c r="Z28" s="12">
        <f t="shared" si="2"/>
        <v>37</v>
      </c>
      <c r="AA28" s="24"/>
    </row>
    <row r="29" customHeight="1" spans="1:27">
      <c r="A29" s="14">
        <v>2013174227</v>
      </c>
      <c r="B29" s="14" t="s">
        <v>38</v>
      </c>
      <c r="C29" s="15">
        <v>79.27</v>
      </c>
      <c r="D29" s="16">
        <f t="shared" si="9"/>
        <v>26</v>
      </c>
      <c r="E29" s="17">
        <v>70</v>
      </c>
      <c r="F29" s="16">
        <f t="shared" si="10"/>
        <v>50</v>
      </c>
      <c r="G29" s="18">
        <v>0</v>
      </c>
      <c r="H29" s="16">
        <f t="shared" si="11"/>
        <v>4</v>
      </c>
      <c r="I29" s="15">
        <f t="shared" si="12"/>
        <v>76.489</v>
      </c>
      <c r="J29" s="16">
        <f t="shared" si="13"/>
        <v>34</v>
      </c>
      <c r="K29" s="23">
        <v>78.43</v>
      </c>
      <c r="L29" s="24">
        <v>19</v>
      </c>
      <c r="M29" s="23">
        <v>75</v>
      </c>
      <c r="N29" s="24">
        <f t="shared" si="3"/>
        <v>33</v>
      </c>
      <c r="O29" s="21">
        <v>0.2</v>
      </c>
      <c r="P29" s="12">
        <f t="shared" si="4"/>
        <v>48</v>
      </c>
      <c r="Q29" s="23">
        <v>77.6</v>
      </c>
      <c r="R29" s="12">
        <f t="shared" si="5"/>
        <v>24</v>
      </c>
      <c r="S29" s="13">
        <f t="shared" si="15"/>
        <v>78.85</v>
      </c>
      <c r="T29" s="12">
        <f t="shared" si="6"/>
        <v>20</v>
      </c>
      <c r="U29" s="13">
        <f t="shared" si="7"/>
        <v>72.5</v>
      </c>
      <c r="V29" s="12">
        <f t="shared" si="0"/>
        <v>48</v>
      </c>
      <c r="W29" s="12">
        <f t="shared" si="14"/>
        <v>0.1</v>
      </c>
      <c r="X29" s="12">
        <f t="shared" si="1"/>
        <v>50</v>
      </c>
      <c r="Y29" s="13">
        <f t="shared" si="8"/>
        <v>77.0445</v>
      </c>
      <c r="Z29" s="12">
        <f t="shared" si="2"/>
        <v>28</v>
      </c>
      <c r="AA29" s="24"/>
    </row>
    <row r="30" customHeight="1" spans="1:27">
      <c r="A30" s="14">
        <v>2013174228</v>
      </c>
      <c r="B30" s="14" t="s">
        <v>39</v>
      </c>
      <c r="C30" s="15">
        <v>74.64</v>
      </c>
      <c r="D30" s="16">
        <f t="shared" si="9"/>
        <v>40</v>
      </c>
      <c r="E30" s="17">
        <v>82</v>
      </c>
      <c r="F30" s="16">
        <f t="shared" si="10"/>
        <v>9</v>
      </c>
      <c r="G30" s="18">
        <v>0</v>
      </c>
      <c r="H30" s="16">
        <f t="shared" si="11"/>
        <v>4</v>
      </c>
      <c r="I30" s="15">
        <f t="shared" si="12"/>
        <v>76.848</v>
      </c>
      <c r="J30" s="16">
        <f t="shared" si="13"/>
        <v>32</v>
      </c>
      <c r="K30" s="23">
        <v>65.14</v>
      </c>
      <c r="L30" s="24">
        <v>55</v>
      </c>
      <c r="M30" s="23">
        <v>81</v>
      </c>
      <c r="N30" s="24">
        <f t="shared" si="3"/>
        <v>18</v>
      </c>
      <c r="O30" s="21">
        <v>0.9</v>
      </c>
      <c r="P30" s="12">
        <f t="shared" si="4"/>
        <v>22</v>
      </c>
      <c r="Q30" s="23">
        <v>70.8</v>
      </c>
      <c r="R30" s="12">
        <f t="shared" si="5"/>
        <v>52</v>
      </c>
      <c r="S30" s="13">
        <f t="shared" si="15"/>
        <v>69.89</v>
      </c>
      <c r="T30" s="12">
        <f t="shared" si="6"/>
        <v>52</v>
      </c>
      <c r="U30" s="13">
        <f t="shared" si="7"/>
        <v>81.5</v>
      </c>
      <c r="V30" s="12">
        <f t="shared" si="0"/>
        <v>14</v>
      </c>
      <c r="W30" s="12">
        <f t="shared" si="14"/>
        <v>0.45</v>
      </c>
      <c r="X30" s="12">
        <f t="shared" si="1"/>
        <v>27</v>
      </c>
      <c r="Y30" s="13">
        <f t="shared" si="8"/>
        <v>73.824</v>
      </c>
      <c r="Z30" s="12">
        <f t="shared" si="2"/>
        <v>47</v>
      </c>
      <c r="AA30" s="24"/>
    </row>
    <row r="31" customHeight="1" spans="1:27">
      <c r="A31" s="14">
        <v>2013174229</v>
      </c>
      <c r="B31" s="14" t="s">
        <v>40</v>
      </c>
      <c r="C31" s="15">
        <v>83.82</v>
      </c>
      <c r="D31" s="16">
        <f t="shared" si="9"/>
        <v>8</v>
      </c>
      <c r="E31" s="17">
        <v>80</v>
      </c>
      <c r="F31" s="16">
        <f t="shared" si="10"/>
        <v>16</v>
      </c>
      <c r="G31" s="18">
        <v>0</v>
      </c>
      <c r="H31" s="16">
        <f t="shared" si="11"/>
        <v>4</v>
      </c>
      <c r="I31" s="15">
        <f t="shared" si="12"/>
        <v>82.674</v>
      </c>
      <c r="J31" s="16">
        <f t="shared" si="13"/>
        <v>7</v>
      </c>
      <c r="K31" s="23">
        <v>80.57</v>
      </c>
      <c r="L31" s="24">
        <v>10</v>
      </c>
      <c r="M31" s="23">
        <v>83.4</v>
      </c>
      <c r="N31" s="24">
        <f t="shared" si="3"/>
        <v>10</v>
      </c>
      <c r="O31" s="21">
        <v>2.2</v>
      </c>
      <c r="P31" s="12">
        <f t="shared" si="4"/>
        <v>5</v>
      </c>
      <c r="Q31" s="23">
        <v>83.62</v>
      </c>
      <c r="R31" s="12">
        <f t="shared" si="5"/>
        <v>8</v>
      </c>
      <c r="S31" s="13">
        <f t="shared" si="15"/>
        <v>82.195</v>
      </c>
      <c r="T31" s="12">
        <f t="shared" si="6"/>
        <v>9</v>
      </c>
      <c r="U31" s="13">
        <f t="shared" si="7"/>
        <v>81.7</v>
      </c>
      <c r="V31" s="12">
        <f t="shared" si="0"/>
        <v>13</v>
      </c>
      <c r="W31" s="12">
        <f t="shared" si="14"/>
        <v>1.1</v>
      </c>
      <c r="X31" s="12">
        <f t="shared" si="1"/>
        <v>5</v>
      </c>
      <c r="Y31" s="13">
        <f t="shared" si="8"/>
        <v>83.147</v>
      </c>
      <c r="Z31" s="12">
        <f t="shared" si="2"/>
        <v>6</v>
      </c>
      <c r="AA31" s="24"/>
    </row>
    <row r="32" customHeight="1" spans="1:27">
      <c r="A32" s="14">
        <v>2013174230</v>
      </c>
      <c r="B32" s="14" t="s">
        <v>41</v>
      </c>
      <c r="C32" s="15">
        <v>67.91</v>
      </c>
      <c r="D32" s="16">
        <f t="shared" si="9"/>
        <v>51</v>
      </c>
      <c r="E32" s="17">
        <v>71</v>
      </c>
      <c r="F32" s="16">
        <f t="shared" si="10"/>
        <v>46</v>
      </c>
      <c r="G32" s="18">
        <v>0</v>
      </c>
      <c r="H32" s="16">
        <f t="shared" si="11"/>
        <v>4</v>
      </c>
      <c r="I32" s="15">
        <f t="shared" si="12"/>
        <v>68.837</v>
      </c>
      <c r="J32" s="16">
        <f t="shared" si="13"/>
        <v>53</v>
      </c>
      <c r="K32" s="23">
        <v>28.57</v>
      </c>
      <c r="L32" s="24">
        <v>61</v>
      </c>
      <c r="M32" s="23">
        <v>68</v>
      </c>
      <c r="N32" s="24">
        <f t="shared" si="3"/>
        <v>57</v>
      </c>
      <c r="O32" s="21">
        <v>0</v>
      </c>
      <c r="P32" s="12">
        <f t="shared" si="4"/>
        <v>56</v>
      </c>
      <c r="Q32" s="23">
        <v>40.4</v>
      </c>
      <c r="R32" s="12">
        <f t="shared" si="5"/>
        <v>61</v>
      </c>
      <c r="S32" s="13">
        <f t="shared" si="15"/>
        <v>48.24</v>
      </c>
      <c r="T32" s="12">
        <f t="shared" si="6"/>
        <v>61</v>
      </c>
      <c r="U32" s="13">
        <f t="shared" si="7"/>
        <v>69.5</v>
      </c>
      <c r="V32" s="12">
        <f t="shared" si="0"/>
        <v>57</v>
      </c>
      <c r="W32" s="12">
        <f t="shared" si="14"/>
        <v>0</v>
      </c>
      <c r="X32" s="12">
        <f t="shared" si="1"/>
        <v>56</v>
      </c>
      <c r="Y32" s="13">
        <f t="shared" si="8"/>
        <v>54.6185</v>
      </c>
      <c r="Z32" s="12">
        <f t="shared" si="2"/>
        <v>61</v>
      </c>
      <c r="AA32" s="24"/>
    </row>
    <row r="33" customHeight="1" spans="1:27">
      <c r="A33" s="14">
        <v>2013174232</v>
      </c>
      <c r="B33" s="14" t="s">
        <v>42</v>
      </c>
      <c r="C33" s="15">
        <v>85.64</v>
      </c>
      <c r="D33" s="16">
        <f t="shared" si="9"/>
        <v>5</v>
      </c>
      <c r="E33" s="17">
        <v>75</v>
      </c>
      <c r="F33" s="16">
        <f t="shared" si="10"/>
        <v>26</v>
      </c>
      <c r="G33" s="18">
        <v>0</v>
      </c>
      <c r="H33" s="16">
        <f t="shared" si="11"/>
        <v>4</v>
      </c>
      <c r="I33" s="15">
        <f t="shared" si="12"/>
        <v>82.448</v>
      </c>
      <c r="J33" s="16">
        <f t="shared" si="13"/>
        <v>10</v>
      </c>
      <c r="K33" s="23">
        <v>84</v>
      </c>
      <c r="L33" s="24">
        <v>3</v>
      </c>
      <c r="M33" s="23">
        <v>75</v>
      </c>
      <c r="N33" s="24">
        <f t="shared" si="3"/>
        <v>33</v>
      </c>
      <c r="O33" s="21">
        <v>0.5</v>
      </c>
      <c r="P33" s="12">
        <f>RANK(O33,O:O)</f>
        <v>43</v>
      </c>
      <c r="Q33" s="23">
        <v>81.8</v>
      </c>
      <c r="R33" s="12">
        <f t="shared" si="5"/>
        <v>15</v>
      </c>
      <c r="S33" s="13">
        <f t="shared" si="15"/>
        <v>84.82</v>
      </c>
      <c r="T33" s="12">
        <f t="shared" si="6"/>
        <v>3</v>
      </c>
      <c r="U33" s="13">
        <f t="shared" si="7"/>
        <v>75</v>
      </c>
      <c r="V33" s="12">
        <f t="shared" si="0"/>
        <v>29</v>
      </c>
      <c r="W33" s="12">
        <f t="shared" si="14"/>
        <v>0.25</v>
      </c>
      <c r="X33" s="12">
        <f t="shared" si="1"/>
        <v>43</v>
      </c>
      <c r="Y33" s="13">
        <f t="shared" si="8"/>
        <v>82.124</v>
      </c>
      <c r="Z33" s="12">
        <f t="shared" si="2"/>
        <v>13</v>
      </c>
      <c r="AA33" s="24"/>
    </row>
    <row r="34" customHeight="1" spans="1:27">
      <c r="A34" s="14">
        <v>2013174234</v>
      </c>
      <c r="B34" s="14" t="s">
        <v>43</v>
      </c>
      <c r="C34" s="15">
        <v>79.91</v>
      </c>
      <c r="D34" s="16">
        <f t="shared" si="9"/>
        <v>20</v>
      </c>
      <c r="E34" s="17">
        <v>80.8</v>
      </c>
      <c r="F34" s="16">
        <f t="shared" si="10"/>
        <v>15</v>
      </c>
      <c r="G34" s="18">
        <v>0</v>
      </c>
      <c r="H34" s="16">
        <f t="shared" si="11"/>
        <v>4</v>
      </c>
      <c r="I34" s="15">
        <f t="shared" si="12"/>
        <v>80.177</v>
      </c>
      <c r="J34" s="16">
        <f t="shared" si="13"/>
        <v>16</v>
      </c>
      <c r="K34" s="23">
        <v>73.29</v>
      </c>
      <c r="L34" s="24">
        <v>38</v>
      </c>
      <c r="M34" s="23">
        <v>77.6</v>
      </c>
      <c r="N34" s="24">
        <f t="shared" si="3"/>
        <v>27</v>
      </c>
      <c r="O34" s="21">
        <v>0.2</v>
      </c>
      <c r="P34" s="12">
        <f t="shared" si="4"/>
        <v>48</v>
      </c>
      <c r="Q34" s="23">
        <v>74.78</v>
      </c>
      <c r="R34" s="12">
        <f t="shared" si="5"/>
        <v>42</v>
      </c>
      <c r="S34" s="13">
        <f t="shared" si="15"/>
        <v>76.6</v>
      </c>
      <c r="T34" s="12">
        <f t="shared" si="6"/>
        <v>33</v>
      </c>
      <c r="U34" s="13">
        <f t="shared" si="7"/>
        <v>79.2</v>
      </c>
      <c r="V34" s="12">
        <f t="shared" si="0"/>
        <v>22</v>
      </c>
      <c r="W34" s="12">
        <f t="shared" si="14"/>
        <v>0.1</v>
      </c>
      <c r="X34" s="12">
        <f t="shared" si="1"/>
        <v>50</v>
      </c>
      <c r="Y34" s="13">
        <f t="shared" si="8"/>
        <v>77.4785</v>
      </c>
      <c r="Z34" s="12">
        <f t="shared" si="2"/>
        <v>26</v>
      </c>
      <c r="AA34" s="24"/>
    </row>
    <row r="35" customHeight="1" spans="1:27">
      <c r="A35" s="14">
        <v>2013174235</v>
      </c>
      <c r="B35" s="14" t="s">
        <v>44</v>
      </c>
      <c r="C35" s="15">
        <v>71.55</v>
      </c>
      <c r="D35" s="16">
        <f t="shared" si="9"/>
        <v>48</v>
      </c>
      <c r="E35" s="17">
        <v>80</v>
      </c>
      <c r="F35" s="16">
        <f t="shared" si="10"/>
        <v>16</v>
      </c>
      <c r="G35" s="18">
        <v>0</v>
      </c>
      <c r="H35" s="16">
        <f t="shared" si="11"/>
        <v>4</v>
      </c>
      <c r="I35" s="15">
        <f t="shared" si="12"/>
        <v>74.085</v>
      </c>
      <c r="J35" s="16">
        <f t="shared" si="13"/>
        <v>42</v>
      </c>
      <c r="K35" s="23">
        <v>73.71</v>
      </c>
      <c r="L35" s="24">
        <v>36</v>
      </c>
      <c r="M35" s="23">
        <v>81</v>
      </c>
      <c r="N35" s="24">
        <f t="shared" si="3"/>
        <v>18</v>
      </c>
      <c r="O35" s="21">
        <v>0.2</v>
      </c>
      <c r="P35" s="12">
        <f t="shared" si="4"/>
        <v>48</v>
      </c>
      <c r="Q35" s="23">
        <v>76.1</v>
      </c>
      <c r="R35" s="12">
        <f t="shared" si="5"/>
        <v>34</v>
      </c>
      <c r="S35" s="13">
        <f t="shared" si="15"/>
        <v>72.63</v>
      </c>
      <c r="T35" s="12">
        <f t="shared" si="6"/>
        <v>47</v>
      </c>
      <c r="U35" s="13">
        <f t="shared" si="7"/>
        <v>80.5</v>
      </c>
      <c r="V35" s="12">
        <f t="shared" si="0"/>
        <v>20</v>
      </c>
      <c r="W35" s="12">
        <f t="shared" si="14"/>
        <v>0.1</v>
      </c>
      <c r="X35" s="12">
        <f t="shared" si="1"/>
        <v>50</v>
      </c>
      <c r="Y35" s="13">
        <f t="shared" si="8"/>
        <v>75.0925</v>
      </c>
      <c r="Z35" s="12">
        <f t="shared" si="2"/>
        <v>42</v>
      </c>
      <c r="AA35" s="24"/>
    </row>
    <row r="36" customHeight="1" spans="1:27">
      <c r="A36" s="14">
        <v>2013174237</v>
      </c>
      <c r="B36" s="14" t="s">
        <v>45</v>
      </c>
      <c r="C36" s="15">
        <v>63.91</v>
      </c>
      <c r="D36" s="16">
        <f t="shared" si="9"/>
        <v>54</v>
      </c>
      <c r="E36" s="17">
        <v>70</v>
      </c>
      <c r="F36" s="16">
        <f t="shared" si="10"/>
        <v>50</v>
      </c>
      <c r="G36" s="18">
        <v>0</v>
      </c>
      <c r="H36" s="16">
        <f t="shared" si="11"/>
        <v>4</v>
      </c>
      <c r="I36" s="15">
        <f t="shared" si="12"/>
        <v>65.737</v>
      </c>
      <c r="J36" s="16">
        <f t="shared" si="13"/>
        <v>54</v>
      </c>
      <c r="K36" s="23">
        <v>48.86</v>
      </c>
      <c r="L36" s="24">
        <v>60</v>
      </c>
      <c r="M36" s="23">
        <v>68</v>
      </c>
      <c r="N36" s="24">
        <f t="shared" si="3"/>
        <v>57</v>
      </c>
      <c r="O36" s="21">
        <v>0.2</v>
      </c>
      <c r="P36" s="12">
        <f t="shared" si="4"/>
        <v>48</v>
      </c>
      <c r="Q36" s="23">
        <v>54.8</v>
      </c>
      <c r="R36" s="12">
        <f t="shared" si="5"/>
        <v>60</v>
      </c>
      <c r="S36" s="13">
        <f t="shared" si="15"/>
        <v>56.385</v>
      </c>
      <c r="T36" s="12">
        <f t="shared" si="6"/>
        <v>60</v>
      </c>
      <c r="U36" s="13">
        <f t="shared" si="7"/>
        <v>69</v>
      </c>
      <c r="V36" s="12">
        <f t="shared" si="0"/>
        <v>59</v>
      </c>
      <c r="W36" s="12">
        <f t="shared" si="14"/>
        <v>0.1</v>
      </c>
      <c r="X36" s="12">
        <f t="shared" si="1"/>
        <v>50</v>
      </c>
      <c r="Y36" s="13">
        <f t="shared" si="8"/>
        <v>60.2685</v>
      </c>
      <c r="Z36" s="12">
        <f t="shared" si="2"/>
        <v>60</v>
      </c>
      <c r="AA36" s="24"/>
    </row>
    <row r="37" customHeight="1" spans="1:27">
      <c r="A37" s="14">
        <v>2013174240</v>
      </c>
      <c r="B37" s="14" t="s">
        <v>46</v>
      </c>
      <c r="C37" s="15">
        <v>79.18</v>
      </c>
      <c r="D37" s="16">
        <f t="shared" si="9"/>
        <v>27</v>
      </c>
      <c r="E37" s="17">
        <v>70</v>
      </c>
      <c r="F37" s="16">
        <f t="shared" si="10"/>
        <v>50</v>
      </c>
      <c r="G37" s="18">
        <v>0</v>
      </c>
      <c r="H37" s="16">
        <f t="shared" si="11"/>
        <v>4</v>
      </c>
      <c r="I37" s="15">
        <f t="shared" si="12"/>
        <v>76.426</v>
      </c>
      <c r="J37" s="16">
        <f t="shared" si="13"/>
        <v>35</v>
      </c>
      <c r="K37" s="23">
        <v>76.29</v>
      </c>
      <c r="L37" s="24">
        <v>28</v>
      </c>
      <c r="M37" s="23">
        <v>75</v>
      </c>
      <c r="N37" s="24">
        <f t="shared" si="3"/>
        <v>33</v>
      </c>
      <c r="O37" s="21">
        <v>0.7</v>
      </c>
      <c r="P37" s="12">
        <f t="shared" si="4"/>
        <v>25</v>
      </c>
      <c r="Q37" s="23">
        <v>76.6</v>
      </c>
      <c r="R37" s="12">
        <f t="shared" si="5"/>
        <v>31</v>
      </c>
      <c r="S37" s="13">
        <f t="shared" si="15"/>
        <v>77.735</v>
      </c>
      <c r="T37" s="12">
        <f t="shared" si="6"/>
        <v>25</v>
      </c>
      <c r="U37" s="13">
        <f t="shared" si="7"/>
        <v>72.5</v>
      </c>
      <c r="V37" s="12">
        <f t="shared" si="0"/>
        <v>48</v>
      </c>
      <c r="W37" s="12">
        <f t="shared" si="14"/>
        <v>0.35</v>
      </c>
      <c r="X37" s="12">
        <f t="shared" si="1"/>
        <v>29</v>
      </c>
      <c r="Y37" s="13">
        <f t="shared" si="8"/>
        <v>76.513</v>
      </c>
      <c r="Z37" s="12">
        <f t="shared" si="2"/>
        <v>34</v>
      </c>
      <c r="AA37" s="24"/>
    </row>
    <row r="38" customHeight="1" spans="1:27">
      <c r="A38" s="14">
        <v>2013174241</v>
      </c>
      <c r="B38" s="14" t="s">
        <v>47</v>
      </c>
      <c r="C38" s="15">
        <v>83.82</v>
      </c>
      <c r="D38" s="16">
        <f t="shared" si="9"/>
        <v>8</v>
      </c>
      <c r="E38" s="17">
        <v>79</v>
      </c>
      <c r="F38" s="16">
        <f t="shared" si="10"/>
        <v>19</v>
      </c>
      <c r="G38" s="18">
        <v>0.5</v>
      </c>
      <c r="H38" s="16">
        <f t="shared" si="11"/>
        <v>1</v>
      </c>
      <c r="I38" s="15">
        <f t="shared" si="12"/>
        <v>82.874</v>
      </c>
      <c r="J38" s="16">
        <f t="shared" si="13"/>
        <v>6</v>
      </c>
      <c r="K38" s="23">
        <v>80.43</v>
      </c>
      <c r="L38" s="24">
        <v>11</v>
      </c>
      <c r="M38" s="23">
        <v>83.9</v>
      </c>
      <c r="N38" s="24">
        <f t="shared" si="3"/>
        <v>9</v>
      </c>
      <c r="O38" s="21">
        <v>0.8</v>
      </c>
      <c r="P38" s="12">
        <f t="shared" si="4"/>
        <v>24</v>
      </c>
      <c r="Q38" s="23">
        <v>82.27</v>
      </c>
      <c r="R38" s="12">
        <f t="shared" si="5"/>
        <v>14</v>
      </c>
      <c r="S38" s="13">
        <f t="shared" si="15"/>
        <v>82.125</v>
      </c>
      <c r="T38" s="12">
        <f t="shared" si="6"/>
        <v>10</v>
      </c>
      <c r="U38" s="13">
        <f t="shared" si="7"/>
        <v>81.45</v>
      </c>
      <c r="V38" s="12">
        <f t="shared" ref="V38:V65" si="16">RANK(U38,U:U,0)</f>
        <v>15</v>
      </c>
      <c r="W38" s="12">
        <f t="shared" si="14"/>
        <v>0.65</v>
      </c>
      <c r="X38" s="12">
        <f t="shared" ref="X38:X65" si="17">RANK(W38,W:W,0)</f>
        <v>22</v>
      </c>
      <c r="Y38" s="13">
        <f t="shared" ref="Y38:Y65" si="18">(I38+Q38)/2</f>
        <v>82.572</v>
      </c>
      <c r="Z38" s="12">
        <f t="shared" ref="Z38:Z65" si="19">RANK(Y38,$Y$5:$Y$65)</f>
        <v>10</v>
      </c>
      <c r="AA38" s="24"/>
    </row>
    <row r="39" customHeight="1" spans="1:27">
      <c r="A39" s="14">
        <v>2013174242</v>
      </c>
      <c r="B39" s="14" t="s">
        <v>48</v>
      </c>
      <c r="C39" s="15">
        <v>74.09</v>
      </c>
      <c r="D39" s="16">
        <f t="shared" si="9"/>
        <v>42</v>
      </c>
      <c r="E39" s="17">
        <v>71</v>
      </c>
      <c r="F39" s="16">
        <f t="shared" si="10"/>
        <v>46</v>
      </c>
      <c r="G39" s="18">
        <v>0</v>
      </c>
      <c r="H39" s="16">
        <f t="shared" si="11"/>
        <v>4</v>
      </c>
      <c r="I39" s="15">
        <f t="shared" si="12"/>
        <v>73.163</v>
      </c>
      <c r="J39" s="16">
        <f t="shared" si="13"/>
        <v>47</v>
      </c>
      <c r="K39" s="23">
        <v>67.86</v>
      </c>
      <c r="L39" s="24">
        <v>51</v>
      </c>
      <c r="M39" s="23">
        <v>75</v>
      </c>
      <c r="N39" s="24">
        <f t="shared" si="3"/>
        <v>33</v>
      </c>
      <c r="O39" s="21">
        <v>0.7</v>
      </c>
      <c r="P39" s="12">
        <f t="shared" si="4"/>
        <v>25</v>
      </c>
      <c r="Q39" s="23">
        <v>70.7</v>
      </c>
      <c r="R39" s="12">
        <f t="shared" si="5"/>
        <v>53</v>
      </c>
      <c r="S39" s="13">
        <f t="shared" si="15"/>
        <v>70.975</v>
      </c>
      <c r="T39" s="12">
        <f t="shared" si="6"/>
        <v>50</v>
      </c>
      <c r="U39" s="13">
        <f t="shared" si="7"/>
        <v>73</v>
      </c>
      <c r="V39" s="12">
        <f t="shared" si="16"/>
        <v>46</v>
      </c>
      <c r="W39" s="12">
        <f t="shared" si="14"/>
        <v>0.35</v>
      </c>
      <c r="X39" s="12">
        <f t="shared" si="17"/>
        <v>29</v>
      </c>
      <c r="Y39" s="13">
        <f t="shared" si="18"/>
        <v>71.9315</v>
      </c>
      <c r="Z39" s="12">
        <f t="shared" si="19"/>
        <v>51</v>
      </c>
      <c r="AA39" s="24"/>
    </row>
    <row r="40" customHeight="1" spans="1:27">
      <c r="A40" s="14">
        <v>2013174243</v>
      </c>
      <c r="B40" s="14" t="s">
        <v>49</v>
      </c>
      <c r="C40" s="15">
        <v>85.39</v>
      </c>
      <c r="D40" s="16">
        <f t="shared" si="9"/>
        <v>6</v>
      </c>
      <c r="E40" s="17">
        <v>81.8</v>
      </c>
      <c r="F40" s="16">
        <f t="shared" si="10"/>
        <v>10</v>
      </c>
      <c r="G40" s="18">
        <v>0</v>
      </c>
      <c r="H40" s="16">
        <f t="shared" si="11"/>
        <v>4</v>
      </c>
      <c r="I40" s="15">
        <f t="shared" si="12"/>
        <v>84.313</v>
      </c>
      <c r="J40" s="16">
        <f t="shared" si="13"/>
        <v>4</v>
      </c>
      <c r="K40" s="23">
        <v>78</v>
      </c>
      <c r="L40" s="24">
        <v>22</v>
      </c>
      <c r="M40" s="23">
        <v>79</v>
      </c>
      <c r="N40" s="24">
        <f t="shared" si="3"/>
        <v>24</v>
      </c>
      <c r="O40" s="21">
        <v>1.5</v>
      </c>
      <c r="P40" s="12">
        <f t="shared" si="4"/>
        <v>14</v>
      </c>
      <c r="Q40" s="23">
        <v>79.8</v>
      </c>
      <c r="R40" s="12">
        <f t="shared" si="5"/>
        <v>19</v>
      </c>
      <c r="S40" s="13">
        <f t="shared" si="15"/>
        <v>81.695</v>
      </c>
      <c r="T40" s="12">
        <f t="shared" si="6"/>
        <v>12</v>
      </c>
      <c r="U40" s="13">
        <f t="shared" si="7"/>
        <v>80.4</v>
      </c>
      <c r="V40" s="12">
        <f t="shared" si="16"/>
        <v>21</v>
      </c>
      <c r="W40" s="12">
        <f t="shared" si="14"/>
        <v>0.75</v>
      </c>
      <c r="X40" s="12">
        <f t="shared" si="17"/>
        <v>15</v>
      </c>
      <c r="Y40" s="13">
        <f t="shared" si="18"/>
        <v>82.0565</v>
      </c>
      <c r="Z40" s="12">
        <f t="shared" si="19"/>
        <v>14</v>
      </c>
      <c r="AA40" s="24"/>
    </row>
    <row r="41" customHeight="1" spans="1:27">
      <c r="A41" s="14">
        <v>2013174246</v>
      </c>
      <c r="B41" s="14" t="s">
        <v>50</v>
      </c>
      <c r="C41" s="15">
        <v>78.18</v>
      </c>
      <c r="D41" s="16">
        <f t="shared" si="9"/>
        <v>32</v>
      </c>
      <c r="E41" s="19">
        <v>73</v>
      </c>
      <c r="F41" s="16">
        <f t="shared" si="10"/>
        <v>31</v>
      </c>
      <c r="G41" s="18">
        <v>0</v>
      </c>
      <c r="H41" s="16">
        <f t="shared" si="11"/>
        <v>4</v>
      </c>
      <c r="I41" s="15">
        <f t="shared" si="12"/>
        <v>76.626</v>
      </c>
      <c r="J41" s="16">
        <f t="shared" si="13"/>
        <v>33</v>
      </c>
      <c r="K41" s="23">
        <v>75.14</v>
      </c>
      <c r="L41" s="24">
        <v>33</v>
      </c>
      <c r="M41" s="23">
        <v>71</v>
      </c>
      <c r="N41" s="24">
        <f t="shared" si="3"/>
        <v>53</v>
      </c>
      <c r="O41" s="21">
        <v>1.2</v>
      </c>
      <c r="P41" s="12">
        <f t="shared" si="4"/>
        <v>18</v>
      </c>
      <c r="Q41" s="23">
        <v>75.1</v>
      </c>
      <c r="R41" s="12">
        <f t="shared" si="5"/>
        <v>40</v>
      </c>
      <c r="S41" s="13">
        <f t="shared" si="15"/>
        <v>76.66</v>
      </c>
      <c r="T41" s="12">
        <f t="shared" si="6"/>
        <v>31</v>
      </c>
      <c r="U41" s="13">
        <f t="shared" si="7"/>
        <v>72</v>
      </c>
      <c r="V41" s="12">
        <f t="shared" si="16"/>
        <v>51</v>
      </c>
      <c r="W41" s="12">
        <f t="shared" si="14"/>
        <v>0.6</v>
      </c>
      <c r="X41" s="12">
        <f t="shared" si="17"/>
        <v>24</v>
      </c>
      <c r="Y41" s="13">
        <f t="shared" si="18"/>
        <v>75.863</v>
      </c>
      <c r="Z41" s="12">
        <f t="shared" si="19"/>
        <v>40</v>
      </c>
      <c r="AA41" s="24"/>
    </row>
    <row r="42" customHeight="1" spans="1:27">
      <c r="A42" s="14">
        <v>2013174247</v>
      </c>
      <c r="B42" s="14" t="s">
        <v>51</v>
      </c>
      <c r="C42" s="15">
        <v>79.82</v>
      </c>
      <c r="D42" s="16">
        <f t="shared" si="9"/>
        <v>22</v>
      </c>
      <c r="E42" s="20">
        <v>72</v>
      </c>
      <c r="F42" s="16">
        <f t="shared" si="10"/>
        <v>36</v>
      </c>
      <c r="G42" s="18">
        <v>0</v>
      </c>
      <c r="H42" s="16">
        <f t="shared" si="11"/>
        <v>4</v>
      </c>
      <c r="I42" s="15">
        <f t="shared" si="12"/>
        <v>77.474</v>
      </c>
      <c r="J42" s="16">
        <f t="shared" si="13"/>
        <v>28</v>
      </c>
      <c r="K42" s="23">
        <v>59.43</v>
      </c>
      <c r="L42" s="24">
        <v>58</v>
      </c>
      <c r="M42" s="23">
        <v>74</v>
      </c>
      <c r="N42" s="24">
        <f t="shared" ref="N42:N69" si="20">RANK(M:M,M:M)</f>
        <v>47</v>
      </c>
      <c r="O42" s="21">
        <v>0.7</v>
      </c>
      <c r="P42" s="12">
        <f t="shared" ref="P42:P69" si="21">RANK(O42,O:O)</f>
        <v>25</v>
      </c>
      <c r="Q42" s="23">
        <v>64.5</v>
      </c>
      <c r="R42" s="12">
        <f t="shared" ref="R42:R69" si="22">RANK(Q42,Q:Q)</f>
        <v>57</v>
      </c>
      <c r="S42" s="13">
        <f t="shared" si="15"/>
        <v>69.625</v>
      </c>
      <c r="T42" s="12">
        <f t="shared" ref="T42:T69" si="23">RANK(S42,S:S,0)</f>
        <v>54</v>
      </c>
      <c r="U42" s="13">
        <f t="shared" ref="U42:U69" si="24">(E42+M42)/2</f>
        <v>73</v>
      </c>
      <c r="V42" s="12">
        <f t="shared" si="16"/>
        <v>46</v>
      </c>
      <c r="W42" s="12">
        <f t="shared" si="14"/>
        <v>0.35</v>
      </c>
      <c r="X42" s="12">
        <f t="shared" si="17"/>
        <v>29</v>
      </c>
      <c r="Y42" s="13">
        <f t="shared" si="18"/>
        <v>70.987</v>
      </c>
      <c r="Z42" s="12">
        <f t="shared" si="19"/>
        <v>55</v>
      </c>
      <c r="AA42" s="24"/>
    </row>
    <row r="43" customHeight="1" spans="1:27">
      <c r="A43" s="14">
        <v>2013174248</v>
      </c>
      <c r="B43" s="14" t="s">
        <v>52</v>
      </c>
      <c r="C43" s="15">
        <v>79.82</v>
      </c>
      <c r="D43" s="16">
        <f t="shared" si="9"/>
        <v>22</v>
      </c>
      <c r="E43" s="21">
        <v>72</v>
      </c>
      <c r="F43" s="16">
        <f t="shared" si="10"/>
        <v>36</v>
      </c>
      <c r="G43" s="18">
        <v>0</v>
      </c>
      <c r="H43" s="16">
        <f t="shared" si="11"/>
        <v>4</v>
      </c>
      <c r="I43" s="15">
        <f t="shared" si="12"/>
        <v>77.474</v>
      </c>
      <c r="J43" s="16">
        <f t="shared" si="13"/>
        <v>28</v>
      </c>
      <c r="K43" s="23">
        <v>78.14</v>
      </c>
      <c r="L43" s="24">
        <v>21</v>
      </c>
      <c r="M43" s="23">
        <v>75</v>
      </c>
      <c r="N43" s="24">
        <f t="shared" si="20"/>
        <v>33</v>
      </c>
      <c r="O43" s="21">
        <v>0.7</v>
      </c>
      <c r="P43" s="12">
        <f t="shared" si="21"/>
        <v>25</v>
      </c>
      <c r="Q43" s="23">
        <v>77.9</v>
      </c>
      <c r="R43" s="12">
        <f t="shared" si="22"/>
        <v>22</v>
      </c>
      <c r="S43" s="13">
        <f t="shared" si="15"/>
        <v>78.98</v>
      </c>
      <c r="T43" s="12">
        <f t="shared" si="23"/>
        <v>19</v>
      </c>
      <c r="U43" s="13">
        <f t="shared" si="24"/>
        <v>73.5</v>
      </c>
      <c r="V43" s="12">
        <f t="shared" si="16"/>
        <v>40</v>
      </c>
      <c r="W43" s="12">
        <f t="shared" si="14"/>
        <v>0.35</v>
      </c>
      <c r="X43" s="12">
        <f t="shared" si="17"/>
        <v>29</v>
      </c>
      <c r="Y43" s="13">
        <f t="shared" si="18"/>
        <v>77.687</v>
      </c>
      <c r="Z43" s="12">
        <f t="shared" si="19"/>
        <v>23</v>
      </c>
      <c r="AA43" s="24"/>
    </row>
    <row r="44" customHeight="1" spans="1:27">
      <c r="A44" s="14">
        <v>2013174249</v>
      </c>
      <c r="B44" s="14" t="s">
        <v>53</v>
      </c>
      <c r="C44" s="15">
        <v>79.36</v>
      </c>
      <c r="D44" s="16">
        <f t="shared" si="9"/>
        <v>25</v>
      </c>
      <c r="E44" s="21">
        <v>74</v>
      </c>
      <c r="F44" s="16">
        <f t="shared" si="10"/>
        <v>29</v>
      </c>
      <c r="G44" s="18">
        <v>0</v>
      </c>
      <c r="H44" s="16">
        <f t="shared" si="11"/>
        <v>4</v>
      </c>
      <c r="I44" s="15">
        <f t="shared" si="12"/>
        <v>77.752</v>
      </c>
      <c r="J44" s="16">
        <f t="shared" si="13"/>
        <v>26</v>
      </c>
      <c r="K44" s="23">
        <v>77.29</v>
      </c>
      <c r="L44" s="24">
        <v>25</v>
      </c>
      <c r="M44" s="23">
        <v>75</v>
      </c>
      <c r="N44" s="24">
        <f t="shared" si="20"/>
        <v>33</v>
      </c>
      <c r="O44" s="21">
        <v>0.7</v>
      </c>
      <c r="P44" s="12">
        <f t="shared" si="21"/>
        <v>25</v>
      </c>
      <c r="Q44" s="23">
        <v>77.3</v>
      </c>
      <c r="R44" s="12">
        <f t="shared" si="22"/>
        <v>27</v>
      </c>
      <c r="S44" s="13">
        <f t="shared" si="15"/>
        <v>78.325</v>
      </c>
      <c r="T44" s="12">
        <f t="shared" si="23"/>
        <v>22</v>
      </c>
      <c r="U44" s="13">
        <f t="shared" si="24"/>
        <v>74.5</v>
      </c>
      <c r="V44" s="12">
        <f t="shared" si="16"/>
        <v>33</v>
      </c>
      <c r="W44" s="12">
        <f t="shared" si="14"/>
        <v>0.35</v>
      </c>
      <c r="X44" s="12">
        <f t="shared" si="17"/>
        <v>29</v>
      </c>
      <c r="Y44" s="13">
        <f t="shared" si="18"/>
        <v>77.526</v>
      </c>
      <c r="Z44" s="12">
        <f t="shared" si="19"/>
        <v>24</v>
      </c>
      <c r="AA44" s="24"/>
    </row>
    <row r="45" customHeight="1" spans="1:27">
      <c r="A45" s="14">
        <v>2013174250</v>
      </c>
      <c r="B45" s="14" t="s">
        <v>54</v>
      </c>
      <c r="C45" s="15">
        <v>85.91</v>
      </c>
      <c r="D45" s="16">
        <f t="shared" ref="D45:D65" si="25">RANK(C45,C:C,0)</f>
        <v>4</v>
      </c>
      <c r="E45" s="21">
        <v>75</v>
      </c>
      <c r="F45" s="16">
        <f t="shared" ref="F45:F65" si="26">RANK(E45,E:E,0)</f>
        <v>26</v>
      </c>
      <c r="G45" s="18">
        <v>0</v>
      </c>
      <c r="H45" s="16">
        <f t="shared" ref="H45:H65" si="27">RANK(G45,G:G,0)</f>
        <v>4</v>
      </c>
      <c r="I45" s="15">
        <f t="shared" ref="I45:I65" si="28">SUM(C45*0.7+E45*0.3+G45)</f>
        <v>82.637</v>
      </c>
      <c r="J45" s="16">
        <f t="shared" ref="J45:J65" si="29">RANK(I45,I:I,0)</f>
        <v>8</v>
      </c>
      <c r="K45" s="23">
        <v>81.43</v>
      </c>
      <c r="L45" s="24">
        <v>6</v>
      </c>
      <c r="M45" s="23">
        <v>81.5</v>
      </c>
      <c r="N45" s="24">
        <f t="shared" si="20"/>
        <v>16</v>
      </c>
      <c r="O45" s="21">
        <v>1.2</v>
      </c>
      <c r="P45" s="12">
        <f t="shared" si="21"/>
        <v>18</v>
      </c>
      <c r="Q45" s="23">
        <v>82.65</v>
      </c>
      <c r="R45" s="12">
        <f t="shared" si="22"/>
        <v>13</v>
      </c>
      <c r="S45" s="13">
        <f t="shared" si="15"/>
        <v>83.67</v>
      </c>
      <c r="T45" s="12">
        <f t="shared" si="23"/>
        <v>5</v>
      </c>
      <c r="U45" s="13">
        <f t="shared" si="24"/>
        <v>78.25</v>
      </c>
      <c r="V45" s="12">
        <f t="shared" si="16"/>
        <v>24</v>
      </c>
      <c r="W45" s="12">
        <f t="shared" ref="W45:W65" si="30">SUM(G45+O45)/2</f>
        <v>0.6</v>
      </c>
      <c r="X45" s="12">
        <f t="shared" si="17"/>
        <v>24</v>
      </c>
      <c r="Y45" s="13">
        <f t="shared" si="18"/>
        <v>82.6435</v>
      </c>
      <c r="Z45" s="12">
        <f t="shared" si="19"/>
        <v>9</v>
      </c>
      <c r="AA45" s="24"/>
    </row>
    <row r="46" customHeight="1" spans="1:27">
      <c r="A46" s="14">
        <v>2013174251</v>
      </c>
      <c r="B46" s="14" t="s">
        <v>55</v>
      </c>
      <c r="C46" s="15">
        <v>87.82</v>
      </c>
      <c r="D46" s="16">
        <f t="shared" si="25"/>
        <v>1</v>
      </c>
      <c r="E46" s="21">
        <v>83</v>
      </c>
      <c r="F46" s="16">
        <f t="shared" si="26"/>
        <v>5</v>
      </c>
      <c r="G46" s="18">
        <v>0.2</v>
      </c>
      <c r="H46" s="16">
        <f t="shared" si="27"/>
        <v>2</v>
      </c>
      <c r="I46" s="15">
        <f t="shared" si="28"/>
        <v>86.574</v>
      </c>
      <c r="J46" s="16">
        <f t="shared" si="29"/>
        <v>2</v>
      </c>
      <c r="K46" s="23">
        <v>84.14</v>
      </c>
      <c r="L46" s="24">
        <v>2</v>
      </c>
      <c r="M46" s="23">
        <v>93</v>
      </c>
      <c r="N46" s="24">
        <f t="shared" si="20"/>
        <v>3</v>
      </c>
      <c r="O46" s="21">
        <v>3.9</v>
      </c>
      <c r="P46" s="12">
        <f t="shared" si="21"/>
        <v>1</v>
      </c>
      <c r="Q46" s="23">
        <v>90.7</v>
      </c>
      <c r="R46" s="12">
        <f t="shared" si="22"/>
        <v>2</v>
      </c>
      <c r="S46" s="13">
        <f t="shared" si="15"/>
        <v>85.98</v>
      </c>
      <c r="T46" s="12">
        <f t="shared" si="23"/>
        <v>1</v>
      </c>
      <c r="U46" s="13">
        <f t="shared" si="24"/>
        <v>88</v>
      </c>
      <c r="V46" s="12">
        <f t="shared" si="16"/>
        <v>3</v>
      </c>
      <c r="W46" s="12">
        <f t="shared" si="30"/>
        <v>2.05</v>
      </c>
      <c r="X46" s="12">
        <f t="shared" si="17"/>
        <v>1</v>
      </c>
      <c r="Y46" s="13">
        <f t="shared" si="18"/>
        <v>88.637</v>
      </c>
      <c r="Z46" s="12">
        <f t="shared" si="19"/>
        <v>2</v>
      </c>
      <c r="AA46" s="24"/>
    </row>
    <row r="47" customHeight="1" spans="1:27">
      <c r="A47" s="14">
        <v>2013174252</v>
      </c>
      <c r="B47" s="14" t="s">
        <v>56</v>
      </c>
      <c r="C47" s="15">
        <v>77.09</v>
      </c>
      <c r="D47" s="16">
        <f t="shared" si="25"/>
        <v>34</v>
      </c>
      <c r="E47" s="21">
        <v>73</v>
      </c>
      <c r="F47" s="16">
        <f t="shared" si="26"/>
        <v>31</v>
      </c>
      <c r="G47" s="18">
        <v>0</v>
      </c>
      <c r="H47" s="16">
        <f t="shared" si="27"/>
        <v>4</v>
      </c>
      <c r="I47" s="15">
        <f t="shared" si="28"/>
        <v>75.863</v>
      </c>
      <c r="J47" s="16">
        <f t="shared" si="29"/>
        <v>39</v>
      </c>
      <c r="K47" s="23">
        <v>77.43</v>
      </c>
      <c r="L47" s="24">
        <v>24</v>
      </c>
      <c r="M47" s="23">
        <v>75</v>
      </c>
      <c r="N47" s="24">
        <f t="shared" si="20"/>
        <v>33</v>
      </c>
      <c r="O47" s="21">
        <v>0.7</v>
      </c>
      <c r="P47" s="12">
        <f t="shared" si="21"/>
        <v>25</v>
      </c>
      <c r="Q47" s="23">
        <v>77.4</v>
      </c>
      <c r="R47" s="12">
        <f t="shared" si="22"/>
        <v>26</v>
      </c>
      <c r="S47" s="13">
        <f t="shared" si="15"/>
        <v>77.26</v>
      </c>
      <c r="T47" s="12">
        <f t="shared" si="23"/>
        <v>28</v>
      </c>
      <c r="U47" s="13">
        <f t="shared" si="24"/>
        <v>74</v>
      </c>
      <c r="V47" s="12">
        <f t="shared" si="16"/>
        <v>37</v>
      </c>
      <c r="W47" s="12">
        <f t="shared" si="30"/>
        <v>0.35</v>
      </c>
      <c r="X47" s="12">
        <f t="shared" si="17"/>
        <v>29</v>
      </c>
      <c r="Y47" s="13">
        <f t="shared" si="18"/>
        <v>76.6315</v>
      </c>
      <c r="Z47" s="12">
        <f t="shared" si="19"/>
        <v>33</v>
      </c>
      <c r="AA47" s="24"/>
    </row>
    <row r="48" customHeight="1" spans="1:27">
      <c r="A48" s="14">
        <v>2013174253</v>
      </c>
      <c r="B48" s="14" t="s">
        <v>57</v>
      </c>
      <c r="C48" s="15">
        <v>79.64</v>
      </c>
      <c r="D48" s="16">
        <f t="shared" si="25"/>
        <v>24</v>
      </c>
      <c r="E48" s="22">
        <v>72</v>
      </c>
      <c r="F48" s="16">
        <f t="shared" si="26"/>
        <v>36</v>
      </c>
      <c r="G48" s="18">
        <v>0</v>
      </c>
      <c r="H48" s="16">
        <f t="shared" si="27"/>
        <v>4</v>
      </c>
      <c r="I48" s="15">
        <f t="shared" si="28"/>
        <v>77.348</v>
      </c>
      <c r="J48" s="16">
        <f t="shared" si="29"/>
        <v>30</v>
      </c>
      <c r="K48" s="23">
        <v>73.14</v>
      </c>
      <c r="L48" s="24">
        <v>41</v>
      </c>
      <c r="M48" s="23">
        <v>77.6</v>
      </c>
      <c r="N48" s="24">
        <f t="shared" si="20"/>
        <v>27</v>
      </c>
      <c r="O48" s="21">
        <v>1.7</v>
      </c>
      <c r="P48" s="12">
        <f t="shared" si="21"/>
        <v>10</v>
      </c>
      <c r="Q48" s="23">
        <v>76.18</v>
      </c>
      <c r="R48" s="12">
        <f t="shared" si="22"/>
        <v>33</v>
      </c>
      <c r="S48" s="13">
        <f t="shared" si="15"/>
        <v>76.39</v>
      </c>
      <c r="T48" s="12">
        <f t="shared" si="23"/>
        <v>34</v>
      </c>
      <c r="U48" s="13">
        <f t="shared" si="24"/>
        <v>74.8</v>
      </c>
      <c r="V48" s="12">
        <f t="shared" si="16"/>
        <v>32</v>
      </c>
      <c r="W48" s="12">
        <f t="shared" si="30"/>
        <v>0.85</v>
      </c>
      <c r="X48" s="12">
        <f t="shared" si="17"/>
        <v>12</v>
      </c>
      <c r="Y48" s="13">
        <f t="shared" si="18"/>
        <v>76.764</v>
      </c>
      <c r="Z48" s="12">
        <f t="shared" si="19"/>
        <v>32</v>
      </c>
      <c r="AA48" s="24"/>
    </row>
    <row r="49" customHeight="1" spans="1:27">
      <c r="A49" s="14">
        <v>2013174254</v>
      </c>
      <c r="B49" s="14" t="s">
        <v>58</v>
      </c>
      <c r="C49" s="15">
        <v>82.09</v>
      </c>
      <c r="D49" s="16">
        <f t="shared" si="25"/>
        <v>13</v>
      </c>
      <c r="E49" s="22">
        <v>71</v>
      </c>
      <c r="F49" s="16">
        <f t="shared" si="26"/>
        <v>46</v>
      </c>
      <c r="G49" s="18">
        <v>0</v>
      </c>
      <c r="H49" s="16">
        <f t="shared" si="27"/>
        <v>4</v>
      </c>
      <c r="I49" s="15">
        <f t="shared" si="28"/>
        <v>78.763</v>
      </c>
      <c r="J49" s="16">
        <f t="shared" si="29"/>
        <v>21</v>
      </c>
      <c r="K49" s="23">
        <v>69.86</v>
      </c>
      <c r="L49" s="24">
        <v>50</v>
      </c>
      <c r="M49" s="23">
        <v>70</v>
      </c>
      <c r="N49" s="24">
        <f t="shared" si="20"/>
        <v>55</v>
      </c>
      <c r="O49" s="21">
        <v>0</v>
      </c>
      <c r="P49" s="12">
        <f t="shared" si="21"/>
        <v>56</v>
      </c>
      <c r="Q49" s="23">
        <v>69.9</v>
      </c>
      <c r="R49" s="12">
        <f t="shared" si="22"/>
        <v>54</v>
      </c>
      <c r="S49" s="13">
        <f t="shared" ref="S49:S69" si="31">(C49+K49)/2</f>
        <v>75.975</v>
      </c>
      <c r="T49" s="12">
        <f t="shared" si="23"/>
        <v>38</v>
      </c>
      <c r="U49" s="13">
        <f t="shared" si="24"/>
        <v>70.5</v>
      </c>
      <c r="V49" s="12">
        <f t="shared" si="16"/>
        <v>55</v>
      </c>
      <c r="W49" s="12">
        <f t="shared" si="30"/>
        <v>0</v>
      </c>
      <c r="X49" s="12">
        <f t="shared" si="17"/>
        <v>56</v>
      </c>
      <c r="Y49" s="13">
        <f t="shared" si="18"/>
        <v>74.3315</v>
      </c>
      <c r="Z49" s="12">
        <f t="shared" si="19"/>
        <v>44</v>
      </c>
      <c r="AA49" s="24"/>
    </row>
    <row r="50" customHeight="1" spans="1:27">
      <c r="A50" s="14">
        <v>2013174255</v>
      </c>
      <c r="B50" s="14" t="s">
        <v>59</v>
      </c>
      <c r="C50" s="15">
        <v>86.18</v>
      </c>
      <c r="D50" s="16">
        <f t="shared" si="25"/>
        <v>3</v>
      </c>
      <c r="E50" s="22">
        <v>79</v>
      </c>
      <c r="F50" s="16">
        <f t="shared" si="26"/>
        <v>19</v>
      </c>
      <c r="G50" s="18">
        <v>0</v>
      </c>
      <c r="H50" s="16">
        <f t="shared" si="27"/>
        <v>4</v>
      </c>
      <c r="I50" s="15">
        <f t="shared" si="28"/>
        <v>84.026</v>
      </c>
      <c r="J50" s="16">
        <f t="shared" si="29"/>
        <v>5</v>
      </c>
      <c r="K50" s="23">
        <v>80.29</v>
      </c>
      <c r="L50" s="24">
        <v>13</v>
      </c>
      <c r="M50" s="23">
        <v>93</v>
      </c>
      <c r="N50" s="24">
        <f t="shared" si="20"/>
        <v>3</v>
      </c>
      <c r="O50" s="21">
        <v>3.7</v>
      </c>
      <c r="P50" s="12">
        <f t="shared" si="21"/>
        <v>3</v>
      </c>
      <c r="Q50" s="23">
        <v>87.8</v>
      </c>
      <c r="R50" s="12">
        <f t="shared" si="22"/>
        <v>3</v>
      </c>
      <c r="S50" s="13">
        <f t="shared" si="31"/>
        <v>83.235</v>
      </c>
      <c r="T50" s="12">
        <f t="shared" si="23"/>
        <v>6</v>
      </c>
      <c r="U50" s="13">
        <f t="shared" si="24"/>
        <v>86</v>
      </c>
      <c r="V50" s="12">
        <f t="shared" si="16"/>
        <v>6</v>
      </c>
      <c r="W50" s="12">
        <f t="shared" si="30"/>
        <v>1.85</v>
      </c>
      <c r="X50" s="12">
        <f t="shared" si="17"/>
        <v>3</v>
      </c>
      <c r="Y50" s="13">
        <f t="shared" si="18"/>
        <v>85.913</v>
      </c>
      <c r="Z50" s="12">
        <f t="shared" si="19"/>
        <v>3</v>
      </c>
      <c r="AA50" s="24"/>
    </row>
    <row r="51" customHeight="1" spans="1:27">
      <c r="A51" s="14">
        <v>2013174256</v>
      </c>
      <c r="B51" s="14" t="s">
        <v>60</v>
      </c>
      <c r="C51" s="15">
        <v>74.09</v>
      </c>
      <c r="D51" s="16">
        <f t="shared" si="25"/>
        <v>42</v>
      </c>
      <c r="E51" s="22">
        <v>72</v>
      </c>
      <c r="F51" s="16">
        <f t="shared" si="26"/>
        <v>36</v>
      </c>
      <c r="G51" s="18">
        <v>0</v>
      </c>
      <c r="H51" s="16">
        <f t="shared" si="27"/>
        <v>4</v>
      </c>
      <c r="I51" s="15">
        <f t="shared" si="28"/>
        <v>73.463</v>
      </c>
      <c r="J51" s="16">
        <f t="shared" si="29"/>
        <v>46</v>
      </c>
      <c r="K51" s="23">
        <v>73.29</v>
      </c>
      <c r="L51" s="24">
        <v>38</v>
      </c>
      <c r="M51" s="23">
        <v>75</v>
      </c>
      <c r="N51" s="24">
        <f t="shared" si="20"/>
        <v>33</v>
      </c>
      <c r="O51" s="21">
        <v>0.2</v>
      </c>
      <c r="P51" s="12">
        <f t="shared" si="21"/>
        <v>48</v>
      </c>
      <c r="Q51" s="23">
        <v>74</v>
      </c>
      <c r="R51" s="12">
        <f t="shared" si="22"/>
        <v>46</v>
      </c>
      <c r="S51" s="13">
        <f t="shared" si="31"/>
        <v>73.69</v>
      </c>
      <c r="T51" s="12">
        <f t="shared" si="23"/>
        <v>44</v>
      </c>
      <c r="U51" s="13">
        <f t="shared" si="24"/>
        <v>73.5</v>
      </c>
      <c r="V51" s="12">
        <f t="shared" si="16"/>
        <v>40</v>
      </c>
      <c r="W51" s="12">
        <f t="shared" si="30"/>
        <v>0.1</v>
      </c>
      <c r="X51" s="12">
        <f t="shared" si="17"/>
        <v>50</v>
      </c>
      <c r="Y51" s="13">
        <f t="shared" si="18"/>
        <v>73.7315</v>
      </c>
      <c r="Z51" s="12">
        <f t="shared" si="19"/>
        <v>48</v>
      </c>
      <c r="AA51" s="24"/>
    </row>
    <row r="52" customHeight="1" spans="1:27">
      <c r="A52" s="14">
        <v>2013174257</v>
      </c>
      <c r="B52" s="14" t="s">
        <v>61</v>
      </c>
      <c r="C52" s="15">
        <v>83.45</v>
      </c>
      <c r="D52" s="16">
        <f t="shared" si="25"/>
        <v>11</v>
      </c>
      <c r="E52" s="22">
        <v>73</v>
      </c>
      <c r="F52" s="16">
        <f t="shared" si="26"/>
        <v>31</v>
      </c>
      <c r="G52" s="18">
        <v>0</v>
      </c>
      <c r="H52" s="16">
        <f t="shared" si="27"/>
        <v>4</v>
      </c>
      <c r="I52" s="15">
        <f t="shared" si="28"/>
        <v>80.315</v>
      </c>
      <c r="J52" s="16">
        <f t="shared" si="29"/>
        <v>15</v>
      </c>
      <c r="K52" s="23">
        <v>81.14</v>
      </c>
      <c r="L52" s="24">
        <v>8</v>
      </c>
      <c r="M52" s="23">
        <v>81.4</v>
      </c>
      <c r="N52" s="24">
        <f t="shared" si="20"/>
        <v>17</v>
      </c>
      <c r="O52" s="21">
        <v>2</v>
      </c>
      <c r="P52" s="12">
        <f t="shared" si="21"/>
        <v>8</v>
      </c>
      <c r="Q52" s="23">
        <v>83.22</v>
      </c>
      <c r="R52" s="12">
        <f t="shared" si="22"/>
        <v>11</v>
      </c>
      <c r="S52" s="13">
        <f t="shared" si="31"/>
        <v>82.295</v>
      </c>
      <c r="T52" s="12">
        <f t="shared" si="23"/>
        <v>8</v>
      </c>
      <c r="U52" s="13">
        <f t="shared" si="24"/>
        <v>77.2</v>
      </c>
      <c r="V52" s="12">
        <f t="shared" si="16"/>
        <v>27</v>
      </c>
      <c r="W52" s="12">
        <f t="shared" si="30"/>
        <v>1</v>
      </c>
      <c r="X52" s="12">
        <f t="shared" si="17"/>
        <v>8</v>
      </c>
      <c r="Y52" s="13">
        <f t="shared" si="18"/>
        <v>81.7675</v>
      </c>
      <c r="Z52" s="12">
        <f t="shared" si="19"/>
        <v>15</v>
      </c>
      <c r="AA52" s="24"/>
    </row>
    <row r="53" customHeight="1" spans="1:27">
      <c r="A53" s="14">
        <v>2013174258</v>
      </c>
      <c r="B53" s="14" t="s">
        <v>62</v>
      </c>
      <c r="C53" s="15">
        <v>85.09</v>
      </c>
      <c r="D53" s="16">
        <f t="shared" si="25"/>
        <v>7</v>
      </c>
      <c r="E53" s="22">
        <v>90.8</v>
      </c>
      <c r="F53" s="16">
        <f t="shared" si="26"/>
        <v>1</v>
      </c>
      <c r="G53" s="18">
        <v>0</v>
      </c>
      <c r="H53" s="16">
        <f t="shared" si="27"/>
        <v>4</v>
      </c>
      <c r="I53" s="15">
        <f t="shared" si="28"/>
        <v>86.803</v>
      </c>
      <c r="J53" s="16">
        <f t="shared" si="29"/>
        <v>1</v>
      </c>
      <c r="K53" s="23">
        <v>85.43</v>
      </c>
      <c r="L53" s="24">
        <v>1</v>
      </c>
      <c r="M53" s="23">
        <v>94</v>
      </c>
      <c r="N53" s="24">
        <f t="shared" si="20"/>
        <v>1</v>
      </c>
      <c r="O53" s="21">
        <v>3.8</v>
      </c>
      <c r="P53" s="12">
        <f t="shared" si="21"/>
        <v>2</v>
      </c>
      <c r="Q53" s="23">
        <v>91.8</v>
      </c>
      <c r="R53" s="12">
        <f t="shared" si="22"/>
        <v>1</v>
      </c>
      <c r="S53" s="13">
        <f t="shared" si="31"/>
        <v>85.26</v>
      </c>
      <c r="T53" s="12">
        <f t="shared" si="23"/>
        <v>2</v>
      </c>
      <c r="U53" s="13">
        <f t="shared" si="24"/>
        <v>92.4</v>
      </c>
      <c r="V53" s="12">
        <f t="shared" si="16"/>
        <v>1</v>
      </c>
      <c r="W53" s="12">
        <f t="shared" si="30"/>
        <v>1.9</v>
      </c>
      <c r="X53" s="12">
        <f t="shared" si="17"/>
        <v>2</v>
      </c>
      <c r="Y53" s="13">
        <f t="shared" si="18"/>
        <v>89.3015</v>
      </c>
      <c r="Z53" s="12">
        <f t="shared" si="19"/>
        <v>1</v>
      </c>
      <c r="AA53" s="24"/>
    </row>
    <row r="54" customHeight="1" spans="1:27">
      <c r="A54" s="14">
        <v>2013174259</v>
      </c>
      <c r="B54" s="14" t="s">
        <v>63</v>
      </c>
      <c r="C54" s="15">
        <v>77.73</v>
      </c>
      <c r="D54" s="16">
        <f t="shared" si="25"/>
        <v>33</v>
      </c>
      <c r="E54" s="22">
        <v>84</v>
      </c>
      <c r="F54" s="16">
        <f t="shared" si="26"/>
        <v>4</v>
      </c>
      <c r="G54" s="18">
        <v>0</v>
      </c>
      <c r="H54" s="16">
        <f t="shared" si="27"/>
        <v>4</v>
      </c>
      <c r="I54" s="15">
        <f t="shared" si="28"/>
        <v>79.611</v>
      </c>
      <c r="J54" s="16">
        <f t="shared" si="29"/>
        <v>19</v>
      </c>
      <c r="K54" s="23">
        <v>76.14</v>
      </c>
      <c r="L54" s="24">
        <v>30</v>
      </c>
      <c r="M54" s="23">
        <v>84.2</v>
      </c>
      <c r="N54" s="24">
        <f t="shared" si="20"/>
        <v>8</v>
      </c>
      <c r="O54" s="21">
        <v>2</v>
      </c>
      <c r="P54" s="12">
        <f t="shared" si="21"/>
        <v>8</v>
      </c>
      <c r="Q54" s="23">
        <v>80.56</v>
      </c>
      <c r="R54" s="12">
        <f t="shared" si="22"/>
        <v>17</v>
      </c>
      <c r="S54" s="13">
        <f t="shared" si="31"/>
        <v>76.935</v>
      </c>
      <c r="T54" s="12">
        <f t="shared" si="23"/>
        <v>30</v>
      </c>
      <c r="U54" s="13">
        <f t="shared" si="24"/>
        <v>84.1</v>
      </c>
      <c r="V54" s="12">
        <f t="shared" si="16"/>
        <v>8</v>
      </c>
      <c r="W54" s="12">
        <f t="shared" si="30"/>
        <v>1</v>
      </c>
      <c r="X54" s="12">
        <f t="shared" si="17"/>
        <v>8</v>
      </c>
      <c r="Y54" s="13">
        <f t="shared" si="18"/>
        <v>80.0855</v>
      </c>
      <c r="Z54" s="12">
        <f t="shared" si="19"/>
        <v>16</v>
      </c>
      <c r="AA54" s="24"/>
    </row>
    <row r="55" customHeight="1" spans="1:27">
      <c r="A55" s="14">
        <v>2013174260</v>
      </c>
      <c r="B55" s="14" t="s">
        <v>64</v>
      </c>
      <c r="C55" s="15">
        <v>79.91</v>
      </c>
      <c r="D55" s="16">
        <f t="shared" si="25"/>
        <v>20</v>
      </c>
      <c r="E55" s="22">
        <v>85.8</v>
      </c>
      <c r="F55" s="16">
        <f t="shared" si="26"/>
        <v>3</v>
      </c>
      <c r="G55" s="18">
        <v>0</v>
      </c>
      <c r="H55" s="16">
        <f t="shared" si="27"/>
        <v>4</v>
      </c>
      <c r="I55" s="15">
        <f t="shared" si="28"/>
        <v>81.677</v>
      </c>
      <c r="J55" s="16">
        <f t="shared" si="29"/>
        <v>11</v>
      </c>
      <c r="K55" s="23">
        <v>72.14</v>
      </c>
      <c r="L55" s="24">
        <v>45</v>
      </c>
      <c r="M55" s="23">
        <v>81</v>
      </c>
      <c r="N55" s="24">
        <f t="shared" si="20"/>
        <v>18</v>
      </c>
      <c r="O55" s="21">
        <v>0.7</v>
      </c>
      <c r="P55" s="12">
        <f t="shared" si="21"/>
        <v>25</v>
      </c>
      <c r="Q55" s="23">
        <v>75.5</v>
      </c>
      <c r="R55" s="12">
        <f t="shared" si="22"/>
        <v>37</v>
      </c>
      <c r="S55" s="13">
        <f t="shared" si="31"/>
        <v>76.025</v>
      </c>
      <c r="T55" s="12">
        <f t="shared" si="23"/>
        <v>36</v>
      </c>
      <c r="U55" s="13">
        <f t="shared" si="24"/>
        <v>83.4</v>
      </c>
      <c r="V55" s="12">
        <f t="shared" si="16"/>
        <v>9</v>
      </c>
      <c r="W55" s="12">
        <f t="shared" si="30"/>
        <v>0.35</v>
      </c>
      <c r="X55" s="12">
        <f t="shared" si="17"/>
        <v>29</v>
      </c>
      <c r="Y55" s="13">
        <f t="shared" si="18"/>
        <v>78.5885</v>
      </c>
      <c r="Z55" s="12">
        <f t="shared" si="19"/>
        <v>22</v>
      </c>
      <c r="AA55" s="24"/>
    </row>
    <row r="56" customHeight="1" spans="1:27">
      <c r="A56" s="14">
        <v>2013174261</v>
      </c>
      <c r="B56" s="14" t="s">
        <v>65</v>
      </c>
      <c r="C56" s="15">
        <v>81</v>
      </c>
      <c r="D56" s="16">
        <f t="shared" si="25"/>
        <v>17</v>
      </c>
      <c r="E56" s="22">
        <v>81</v>
      </c>
      <c r="F56" s="16">
        <f t="shared" si="26"/>
        <v>11</v>
      </c>
      <c r="G56" s="18">
        <v>0</v>
      </c>
      <c r="H56" s="16">
        <f t="shared" si="27"/>
        <v>4</v>
      </c>
      <c r="I56" s="15">
        <f t="shared" si="28"/>
        <v>81</v>
      </c>
      <c r="J56" s="16">
        <f t="shared" si="29"/>
        <v>14</v>
      </c>
      <c r="K56" s="23">
        <v>80.14</v>
      </c>
      <c r="L56" s="24">
        <v>14</v>
      </c>
      <c r="M56" s="23">
        <v>93</v>
      </c>
      <c r="N56" s="24">
        <f t="shared" si="20"/>
        <v>3</v>
      </c>
      <c r="O56" s="21">
        <v>2.2</v>
      </c>
      <c r="P56" s="12">
        <f t="shared" si="21"/>
        <v>5</v>
      </c>
      <c r="Q56" s="23">
        <v>86.2</v>
      </c>
      <c r="R56" s="12">
        <f t="shared" si="22"/>
        <v>4</v>
      </c>
      <c r="S56" s="13">
        <f t="shared" si="31"/>
        <v>80.57</v>
      </c>
      <c r="T56" s="12">
        <f t="shared" si="23"/>
        <v>15</v>
      </c>
      <c r="U56" s="13">
        <f t="shared" si="24"/>
        <v>87</v>
      </c>
      <c r="V56" s="12">
        <f t="shared" si="16"/>
        <v>5</v>
      </c>
      <c r="W56" s="12">
        <f t="shared" si="30"/>
        <v>1.1</v>
      </c>
      <c r="X56" s="12">
        <f t="shared" si="17"/>
        <v>5</v>
      </c>
      <c r="Y56" s="13">
        <f t="shared" si="18"/>
        <v>83.6</v>
      </c>
      <c r="Z56" s="12">
        <f t="shared" si="19"/>
        <v>5</v>
      </c>
      <c r="AA56" s="24"/>
    </row>
    <row r="57" customHeight="1" spans="1:27">
      <c r="A57" s="14">
        <v>2013174262</v>
      </c>
      <c r="B57" s="14" t="s">
        <v>66</v>
      </c>
      <c r="C57" s="15">
        <v>76.91</v>
      </c>
      <c r="D57" s="16">
        <f t="shared" si="25"/>
        <v>36</v>
      </c>
      <c r="E57" s="22">
        <v>81</v>
      </c>
      <c r="F57" s="16">
        <f t="shared" si="26"/>
        <v>11</v>
      </c>
      <c r="G57" s="18">
        <v>0</v>
      </c>
      <c r="H57" s="16">
        <f t="shared" si="27"/>
        <v>4</v>
      </c>
      <c r="I57" s="15">
        <f t="shared" si="28"/>
        <v>78.137</v>
      </c>
      <c r="J57" s="16">
        <f t="shared" si="29"/>
        <v>24</v>
      </c>
      <c r="K57" s="23">
        <v>70.71</v>
      </c>
      <c r="L57" s="24">
        <v>47</v>
      </c>
      <c r="M57" s="23">
        <v>81</v>
      </c>
      <c r="N57" s="24">
        <f t="shared" si="20"/>
        <v>18</v>
      </c>
      <c r="O57" s="21">
        <v>0.7</v>
      </c>
      <c r="P57" s="12">
        <f t="shared" si="21"/>
        <v>25</v>
      </c>
      <c r="Q57" s="23">
        <v>74.5</v>
      </c>
      <c r="R57" s="12">
        <f t="shared" si="22"/>
        <v>43</v>
      </c>
      <c r="S57" s="13">
        <f t="shared" si="31"/>
        <v>73.81</v>
      </c>
      <c r="T57" s="12">
        <f t="shared" si="23"/>
        <v>43</v>
      </c>
      <c r="U57" s="13">
        <f t="shared" si="24"/>
        <v>81</v>
      </c>
      <c r="V57" s="12">
        <f t="shared" si="16"/>
        <v>17</v>
      </c>
      <c r="W57" s="12">
        <f t="shared" si="30"/>
        <v>0.35</v>
      </c>
      <c r="X57" s="12">
        <f t="shared" si="17"/>
        <v>29</v>
      </c>
      <c r="Y57" s="13">
        <f t="shared" si="18"/>
        <v>76.3185</v>
      </c>
      <c r="Z57" s="12">
        <f t="shared" si="19"/>
        <v>35</v>
      </c>
      <c r="AA57" s="24"/>
    </row>
    <row r="58" customHeight="1" spans="1:27">
      <c r="A58" s="14">
        <v>2013174263</v>
      </c>
      <c r="B58" s="14" t="s">
        <v>67</v>
      </c>
      <c r="C58" s="15">
        <v>80.82</v>
      </c>
      <c r="D58" s="16">
        <f t="shared" si="25"/>
        <v>18</v>
      </c>
      <c r="E58" s="22">
        <v>82.2</v>
      </c>
      <c r="F58" s="16">
        <f t="shared" si="26"/>
        <v>8</v>
      </c>
      <c r="G58" s="18">
        <v>0</v>
      </c>
      <c r="H58" s="16">
        <f t="shared" si="27"/>
        <v>4</v>
      </c>
      <c r="I58" s="15">
        <f t="shared" si="28"/>
        <v>81.234</v>
      </c>
      <c r="J58" s="16">
        <f t="shared" si="29"/>
        <v>12</v>
      </c>
      <c r="K58" s="23">
        <v>83.43</v>
      </c>
      <c r="L58" s="24">
        <v>5</v>
      </c>
      <c r="M58" s="23">
        <v>83.2</v>
      </c>
      <c r="N58" s="24">
        <f t="shared" si="20"/>
        <v>12</v>
      </c>
      <c r="O58" s="21">
        <v>1.3</v>
      </c>
      <c r="P58" s="12">
        <f t="shared" si="21"/>
        <v>17</v>
      </c>
      <c r="Q58" s="23">
        <v>84.66</v>
      </c>
      <c r="R58" s="12">
        <f t="shared" si="22"/>
        <v>6</v>
      </c>
      <c r="S58" s="13">
        <f t="shared" si="31"/>
        <v>82.125</v>
      </c>
      <c r="T58" s="12">
        <f t="shared" si="23"/>
        <v>10</v>
      </c>
      <c r="U58" s="13">
        <f t="shared" si="24"/>
        <v>82.7</v>
      </c>
      <c r="V58" s="12">
        <f t="shared" si="16"/>
        <v>10</v>
      </c>
      <c r="W58" s="12">
        <f t="shared" si="30"/>
        <v>0.65</v>
      </c>
      <c r="X58" s="12">
        <f t="shared" si="17"/>
        <v>22</v>
      </c>
      <c r="Y58" s="13">
        <f t="shared" si="18"/>
        <v>82.947</v>
      </c>
      <c r="Z58" s="12">
        <f t="shared" si="19"/>
        <v>8</v>
      </c>
      <c r="AA58" s="24"/>
    </row>
    <row r="59" customHeight="1" spans="1:27">
      <c r="A59" s="14">
        <v>2013174264</v>
      </c>
      <c r="B59" s="14" t="s">
        <v>68</v>
      </c>
      <c r="C59" s="15">
        <v>81.73</v>
      </c>
      <c r="D59" s="16">
        <f t="shared" si="25"/>
        <v>14</v>
      </c>
      <c r="E59" s="22">
        <v>75</v>
      </c>
      <c r="F59" s="16">
        <f t="shared" si="26"/>
        <v>26</v>
      </c>
      <c r="G59" s="18">
        <v>0</v>
      </c>
      <c r="H59" s="16">
        <f t="shared" si="27"/>
        <v>4</v>
      </c>
      <c r="I59" s="15">
        <f t="shared" si="28"/>
        <v>79.711</v>
      </c>
      <c r="J59" s="16">
        <f t="shared" si="29"/>
        <v>18</v>
      </c>
      <c r="K59" s="23">
        <v>83.57</v>
      </c>
      <c r="L59" s="24">
        <v>4</v>
      </c>
      <c r="M59" s="23">
        <v>81.6</v>
      </c>
      <c r="N59" s="24">
        <f t="shared" si="20"/>
        <v>15</v>
      </c>
      <c r="O59" s="21">
        <v>2.2</v>
      </c>
      <c r="P59" s="12">
        <f t="shared" si="21"/>
        <v>5</v>
      </c>
      <c r="Q59" s="23">
        <v>85.18</v>
      </c>
      <c r="R59" s="12">
        <f t="shared" si="22"/>
        <v>5</v>
      </c>
      <c r="S59" s="13">
        <f t="shared" si="31"/>
        <v>82.65</v>
      </c>
      <c r="T59" s="12">
        <f t="shared" si="23"/>
        <v>7</v>
      </c>
      <c r="U59" s="13">
        <f t="shared" si="24"/>
        <v>78.3</v>
      </c>
      <c r="V59" s="12">
        <f t="shared" si="16"/>
        <v>23</v>
      </c>
      <c r="W59" s="12">
        <f t="shared" si="30"/>
        <v>1.1</v>
      </c>
      <c r="X59" s="12">
        <f t="shared" si="17"/>
        <v>5</v>
      </c>
      <c r="Y59" s="13">
        <f t="shared" si="18"/>
        <v>82.4455</v>
      </c>
      <c r="Z59" s="12">
        <f t="shared" si="19"/>
        <v>11</v>
      </c>
      <c r="AA59" s="24"/>
    </row>
    <row r="60" customHeight="1" spans="1:27">
      <c r="A60" s="14">
        <v>2013174266</v>
      </c>
      <c r="B60" s="14" t="s">
        <v>69</v>
      </c>
      <c r="C60" s="15">
        <v>72.09</v>
      </c>
      <c r="D60" s="16">
        <f t="shared" si="25"/>
        <v>46</v>
      </c>
      <c r="E60" s="22">
        <v>76.8</v>
      </c>
      <c r="F60" s="16">
        <f t="shared" si="26"/>
        <v>24</v>
      </c>
      <c r="G60" s="18">
        <v>0</v>
      </c>
      <c r="H60" s="16">
        <f t="shared" si="27"/>
        <v>4</v>
      </c>
      <c r="I60" s="15">
        <f t="shared" si="28"/>
        <v>73.503</v>
      </c>
      <c r="J60" s="16">
        <f t="shared" si="29"/>
        <v>45</v>
      </c>
      <c r="K60" s="23">
        <v>70</v>
      </c>
      <c r="L60" s="24">
        <v>49</v>
      </c>
      <c r="M60" s="23">
        <v>71.8</v>
      </c>
      <c r="N60" s="24">
        <f t="shared" si="20"/>
        <v>52</v>
      </c>
      <c r="O60" s="21">
        <v>1.4</v>
      </c>
      <c r="P60" s="12">
        <f t="shared" si="21"/>
        <v>16</v>
      </c>
      <c r="Q60" s="23">
        <v>71.94</v>
      </c>
      <c r="R60" s="12">
        <f t="shared" si="22"/>
        <v>49</v>
      </c>
      <c r="S60" s="13">
        <f t="shared" si="31"/>
        <v>71.045</v>
      </c>
      <c r="T60" s="12">
        <f t="shared" si="23"/>
        <v>49</v>
      </c>
      <c r="U60" s="13">
        <f t="shared" si="24"/>
        <v>74.3</v>
      </c>
      <c r="V60" s="12">
        <f t="shared" si="16"/>
        <v>36</v>
      </c>
      <c r="W60" s="12">
        <f t="shared" si="30"/>
        <v>0.7</v>
      </c>
      <c r="X60" s="12">
        <f t="shared" si="17"/>
        <v>17</v>
      </c>
      <c r="Y60" s="13">
        <f t="shared" si="18"/>
        <v>72.7215</v>
      </c>
      <c r="Z60" s="12">
        <f t="shared" si="19"/>
        <v>49</v>
      </c>
      <c r="AA60" s="24"/>
    </row>
    <row r="61" customHeight="1" spans="1:27">
      <c r="A61" s="14">
        <v>2013174268</v>
      </c>
      <c r="B61" s="14" t="s">
        <v>70</v>
      </c>
      <c r="C61" s="15">
        <v>81.45</v>
      </c>
      <c r="D61" s="16">
        <f t="shared" si="25"/>
        <v>15</v>
      </c>
      <c r="E61" s="22">
        <v>80</v>
      </c>
      <c r="F61" s="16">
        <f t="shared" si="26"/>
        <v>16</v>
      </c>
      <c r="G61" s="18">
        <v>0</v>
      </c>
      <c r="H61" s="16">
        <f t="shared" si="27"/>
        <v>4</v>
      </c>
      <c r="I61" s="15">
        <f t="shared" si="28"/>
        <v>81.015</v>
      </c>
      <c r="J61" s="16">
        <f t="shared" si="29"/>
        <v>13</v>
      </c>
      <c r="K61" s="23">
        <v>80.14</v>
      </c>
      <c r="L61" s="24">
        <v>14</v>
      </c>
      <c r="M61" s="23">
        <v>88.6</v>
      </c>
      <c r="N61" s="24">
        <f t="shared" si="20"/>
        <v>7</v>
      </c>
      <c r="O61" s="21">
        <v>0.9</v>
      </c>
      <c r="P61" s="12">
        <f t="shared" si="21"/>
        <v>22</v>
      </c>
      <c r="Q61" s="23">
        <v>83.58</v>
      </c>
      <c r="R61" s="12">
        <f t="shared" si="22"/>
        <v>10</v>
      </c>
      <c r="S61" s="13">
        <f t="shared" si="31"/>
        <v>80.795</v>
      </c>
      <c r="T61" s="12">
        <f t="shared" si="23"/>
        <v>14</v>
      </c>
      <c r="U61" s="13">
        <f t="shared" si="24"/>
        <v>84.3</v>
      </c>
      <c r="V61" s="12">
        <f t="shared" si="16"/>
        <v>7</v>
      </c>
      <c r="W61" s="12">
        <f t="shared" si="30"/>
        <v>0.45</v>
      </c>
      <c r="X61" s="12">
        <f t="shared" si="17"/>
        <v>27</v>
      </c>
      <c r="Y61" s="13">
        <f t="shared" si="18"/>
        <v>82.2975</v>
      </c>
      <c r="Z61" s="12">
        <f t="shared" si="19"/>
        <v>12</v>
      </c>
      <c r="AA61" s="24"/>
    </row>
    <row r="62" customHeight="1" spans="1:27">
      <c r="A62" s="14">
        <v>2013174269</v>
      </c>
      <c r="B62" s="14" t="s">
        <v>71</v>
      </c>
      <c r="C62" s="15">
        <v>71.64</v>
      </c>
      <c r="D62" s="16">
        <f t="shared" si="25"/>
        <v>47</v>
      </c>
      <c r="E62" s="22">
        <v>86</v>
      </c>
      <c r="F62" s="16">
        <f t="shared" si="26"/>
        <v>2</v>
      </c>
      <c r="G62" s="18">
        <v>0</v>
      </c>
      <c r="H62" s="16">
        <f t="shared" si="27"/>
        <v>4</v>
      </c>
      <c r="I62" s="15">
        <f t="shared" si="28"/>
        <v>75.948</v>
      </c>
      <c r="J62" s="16">
        <f t="shared" si="29"/>
        <v>36</v>
      </c>
      <c r="K62" s="23">
        <v>66.71</v>
      </c>
      <c r="L62" s="24">
        <v>54</v>
      </c>
      <c r="M62" s="23">
        <v>93.6</v>
      </c>
      <c r="N62" s="24">
        <f t="shared" si="20"/>
        <v>2</v>
      </c>
      <c r="O62" s="21">
        <v>0.7</v>
      </c>
      <c r="P62" s="12">
        <f t="shared" si="21"/>
        <v>25</v>
      </c>
      <c r="Q62" s="23">
        <v>75.48</v>
      </c>
      <c r="R62" s="12">
        <f t="shared" si="22"/>
        <v>39</v>
      </c>
      <c r="S62" s="13">
        <f t="shared" si="31"/>
        <v>69.175</v>
      </c>
      <c r="T62" s="12">
        <f t="shared" si="23"/>
        <v>55</v>
      </c>
      <c r="U62" s="13">
        <f t="shared" si="24"/>
        <v>89.8</v>
      </c>
      <c r="V62" s="12">
        <f t="shared" si="16"/>
        <v>2</v>
      </c>
      <c r="W62" s="12">
        <f t="shared" si="30"/>
        <v>0.35</v>
      </c>
      <c r="X62" s="12">
        <f t="shared" si="17"/>
        <v>29</v>
      </c>
      <c r="Y62" s="13">
        <f t="shared" si="18"/>
        <v>75.714</v>
      </c>
      <c r="Z62" s="12">
        <f t="shared" si="19"/>
        <v>41</v>
      </c>
      <c r="AA62" s="24"/>
    </row>
    <row r="63" customHeight="1" spans="1:27">
      <c r="A63" s="14">
        <v>2013174271</v>
      </c>
      <c r="B63" s="14" t="s">
        <v>72</v>
      </c>
      <c r="C63" s="15">
        <v>76.18</v>
      </c>
      <c r="D63" s="16">
        <f t="shared" si="25"/>
        <v>37</v>
      </c>
      <c r="E63" s="22">
        <v>72</v>
      </c>
      <c r="F63" s="16">
        <f t="shared" si="26"/>
        <v>36</v>
      </c>
      <c r="G63" s="18">
        <v>0</v>
      </c>
      <c r="H63" s="16">
        <f t="shared" si="27"/>
        <v>4</v>
      </c>
      <c r="I63" s="15">
        <f t="shared" si="28"/>
        <v>74.926</v>
      </c>
      <c r="J63" s="16">
        <f t="shared" si="29"/>
        <v>41</v>
      </c>
      <c r="K63" s="23">
        <v>75.86</v>
      </c>
      <c r="L63" s="24">
        <v>31</v>
      </c>
      <c r="M63" s="23">
        <v>77</v>
      </c>
      <c r="N63" s="24">
        <f t="shared" si="20"/>
        <v>30</v>
      </c>
      <c r="O63" s="21">
        <v>0.7</v>
      </c>
      <c r="P63" s="12">
        <f t="shared" si="21"/>
        <v>25</v>
      </c>
      <c r="Q63" s="23">
        <v>76.9</v>
      </c>
      <c r="R63" s="12">
        <f t="shared" si="22"/>
        <v>28</v>
      </c>
      <c r="S63" s="13">
        <f t="shared" si="31"/>
        <v>76.02</v>
      </c>
      <c r="T63" s="12">
        <f t="shared" si="23"/>
        <v>37</v>
      </c>
      <c r="U63" s="13">
        <f t="shared" si="24"/>
        <v>74.5</v>
      </c>
      <c r="V63" s="12">
        <f t="shared" si="16"/>
        <v>33</v>
      </c>
      <c r="W63" s="12">
        <f t="shared" si="30"/>
        <v>0.35</v>
      </c>
      <c r="X63" s="12">
        <f t="shared" si="17"/>
        <v>29</v>
      </c>
      <c r="Y63" s="13">
        <f t="shared" si="18"/>
        <v>75.913</v>
      </c>
      <c r="Z63" s="12">
        <f t="shared" si="19"/>
        <v>39</v>
      </c>
      <c r="AA63" s="24"/>
    </row>
    <row r="64" customHeight="1" spans="1:27">
      <c r="A64" s="14">
        <v>2013174272</v>
      </c>
      <c r="B64" s="14" t="s">
        <v>73</v>
      </c>
      <c r="C64" s="15">
        <v>67.09</v>
      </c>
      <c r="D64" s="16">
        <f t="shared" si="25"/>
        <v>52</v>
      </c>
      <c r="E64" s="22">
        <v>73</v>
      </c>
      <c r="F64" s="16">
        <f t="shared" si="26"/>
        <v>31</v>
      </c>
      <c r="G64" s="18">
        <v>0</v>
      </c>
      <c r="H64" s="16">
        <f t="shared" si="27"/>
        <v>4</v>
      </c>
      <c r="I64" s="15">
        <f t="shared" si="28"/>
        <v>68.863</v>
      </c>
      <c r="J64" s="16">
        <f t="shared" si="29"/>
        <v>52</v>
      </c>
      <c r="K64" s="23">
        <v>57</v>
      </c>
      <c r="L64" s="24">
        <v>59</v>
      </c>
      <c r="M64" s="23">
        <v>66</v>
      </c>
      <c r="N64" s="24">
        <f t="shared" si="20"/>
        <v>60</v>
      </c>
      <c r="O64" s="21">
        <v>0</v>
      </c>
      <c r="P64" s="12">
        <f t="shared" si="21"/>
        <v>56</v>
      </c>
      <c r="Q64" s="23">
        <v>59.7</v>
      </c>
      <c r="R64" s="12">
        <f t="shared" si="22"/>
        <v>59</v>
      </c>
      <c r="S64" s="13">
        <f t="shared" si="31"/>
        <v>62.045</v>
      </c>
      <c r="T64" s="12">
        <f t="shared" si="23"/>
        <v>59</v>
      </c>
      <c r="U64" s="13">
        <f t="shared" si="24"/>
        <v>69.5</v>
      </c>
      <c r="V64" s="12">
        <f t="shared" si="16"/>
        <v>57</v>
      </c>
      <c r="W64" s="12">
        <f t="shared" si="30"/>
        <v>0</v>
      </c>
      <c r="X64" s="12">
        <f t="shared" si="17"/>
        <v>56</v>
      </c>
      <c r="Y64" s="13">
        <f t="shared" si="18"/>
        <v>64.2815</v>
      </c>
      <c r="Z64" s="12">
        <f t="shared" si="19"/>
        <v>59</v>
      </c>
      <c r="AA64" s="24"/>
    </row>
    <row r="65" customHeight="1" spans="1:27">
      <c r="A65" s="28">
        <v>2013174273</v>
      </c>
      <c r="B65" s="28" t="s">
        <v>74</v>
      </c>
      <c r="C65" s="29">
        <v>65.91</v>
      </c>
      <c r="D65" s="30">
        <f t="shared" si="25"/>
        <v>53</v>
      </c>
      <c r="E65" s="31">
        <v>81</v>
      </c>
      <c r="F65" s="30">
        <f t="shared" si="26"/>
        <v>11</v>
      </c>
      <c r="G65" s="32">
        <v>0</v>
      </c>
      <c r="H65" s="30">
        <f t="shared" si="27"/>
        <v>4</v>
      </c>
      <c r="I65" s="29">
        <f t="shared" si="28"/>
        <v>70.437</v>
      </c>
      <c r="J65" s="30">
        <f t="shared" si="29"/>
        <v>50</v>
      </c>
      <c r="K65" s="39">
        <v>67.57</v>
      </c>
      <c r="L65" s="40">
        <v>52</v>
      </c>
      <c r="M65" s="39">
        <v>81</v>
      </c>
      <c r="N65" s="40">
        <f t="shared" si="20"/>
        <v>18</v>
      </c>
      <c r="O65" s="22">
        <v>0</v>
      </c>
      <c r="P65" s="41">
        <f t="shared" si="21"/>
        <v>56</v>
      </c>
      <c r="Q65" s="39">
        <v>71.62</v>
      </c>
      <c r="R65" s="41">
        <f t="shared" si="22"/>
        <v>51</v>
      </c>
      <c r="S65" s="42">
        <f t="shared" si="31"/>
        <v>66.74</v>
      </c>
      <c r="T65" s="41">
        <f t="shared" si="23"/>
        <v>58</v>
      </c>
      <c r="U65" s="42">
        <f t="shared" si="24"/>
        <v>81</v>
      </c>
      <c r="V65" s="41">
        <f t="shared" si="16"/>
        <v>17</v>
      </c>
      <c r="W65" s="41">
        <f t="shared" si="30"/>
        <v>0</v>
      </c>
      <c r="X65" s="41">
        <f t="shared" si="17"/>
        <v>56</v>
      </c>
      <c r="Y65" s="42">
        <f t="shared" si="18"/>
        <v>71.0285</v>
      </c>
      <c r="Z65" s="41">
        <f t="shared" si="19"/>
        <v>54</v>
      </c>
      <c r="AA65" s="24"/>
    </row>
    <row r="66" customHeight="1" spans="1:27">
      <c r="A66" s="33" t="s">
        <v>75</v>
      </c>
      <c r="B66" s="34"/>
      <c r="C66" s="13" t="s">
        <v>71</v>
      </c>
      <c r="D66" s="12"/>
      <c r="E66" s="33" t="s">
        <v>76</v>
      </c>
      <c r="F66" s="35"/>
      <c r="G66" s="33" t="s">
        <v>62</v>
      </c>
      <c r="H66" s="34"/>
      <c r="I66" s="34"/>
      <c r="J66" s="35"/>
      <c r="K66" s="13" t="s">
        <v>77</v>
      </c>
      <c r="L66" s="12"/>
      <c r="M66" s="12" t="s">
        <v>78</v>
      </c>
      <c r="N66" s="12"/>
      <c r="O66" s="12"/>
      <c r="P66" s="12"/>
      <c r="Q66" s="13" t="s">
        <v>79</v>
      </c>
      <c r="R66" s="12"/>
      <c r="S66" s="12"/>
      <c r="T66" s="43" t="s">
        <v>80</v>
      </c>
      <c r="U66" s="44"/>
      <c r="V66" s="44"/>
      <c r="W66" s="44"/>
      <c r="X66" s="44"/>
      <c r="Y66" s="44"/>
      <c r="Z66" s="44"/>
      <c r="AA66" s="47"/>
    </row>
    <row r="67" customHeight="1" spans="1:27">
      <c r="A67" s="36"/>
      <c r="B67" s="37"/>
      <c r="C67" s="13"/>
      <c r="D67" s="12"/>
      <c r="E67" s="36"/>
      <c r="F67" s="38"/>
      <c r="G67" s="36"/>
      <c r="H67" s="37"/>
      <c r="I67" s="37"/>
      <c r="J67" s="38"/>
      <c r="K67" s="13"/>
      <c r="L67" s="12"/>
      <c r="M67" s="12"/>
      <c r="N67" s="12"/>
      <c r="O67" s="12"/>
      <c r="P67" s="12"/>
      <c r="Q67" s="13"/>
      <c r="R67" s="12"/>
      <c r="S67" s="12"/>
      <c r="T67" s="45"/>
      <c r="U67" s="46"/>
      <c r="V67" s="46"/>
      <c r="W67" s="46"/>
      <c r="X67" s="46"/>
      <c r="Y67" s="46"/>
      <c r="Z67" s="46"/>
      <c r="AA67" s="48"/>
    </row>
  </sheetData>
  <sortState ref="O6:P66">
    <sortCondition ref="P6:P66" descending="1"/>
  </sortState>
  <mergeCells count="15">
    <mergeCell ref="A1:AA1"/>
    <mergeCell ref="A2:AA2"/>
    <mergeCell ref="C3:J3"/>
    <mergeCell ref="K3:R3"/>
    <mergeCell ref="S3:AA3"/>
    <mergeCell ref="A3:A4"/>
    <mergeCell ref="B3:B4"/>
    <mergeCell ref="G66:J67"/>
    <mergeCell ref="Q66:S67"/>
    <mergeCell ref="A66:B67"/>
    <mergeCell ref="C66:D67"/>
    <mergeCell ref="E66:F67"/>
    <mergeCell ref="K66:L67"/>
    <mergeCell ref="M66:P67"/>
    <mergeCell ref="T66:AA67"/>
  </mergeCells>
  <pageMargins left="0.75" right="0.75" top="1" bottom="1" header="0.5" footer="0.5"/>
  <pageSetup paperSize="9" scale="75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8.8" defaultRowHeight="15.6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8.8" defaultRowHeight="15.6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木易小栈</dc:creator>
  <cp:lastModifiedBy>bitter candy</cp:lastModifiedBy>
  <cp:revision>1</cp:revision>
  <dcterms:created xsi:type="dcterms:W3CDTF">1996-12-17T01:32:00Z</dcterms:created>
  <dcterms:modified xsi:type="dcterms:W3CDTF">2021-09-28T07:20:20Z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DAEDA198BAB84FD6A707EDDBACB62A1C</vt:lpwstr>
  </property>
</Properties>
</file>